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18e115cde0e381ac/AAA Schema Therapy/Questionnaires/"/>
    </mc:Choice>
  </mc:AlternateContent>
  <xr:revisionPtr revIDLastSave="0" documentId="8_{5752AE1C-4CEC-4A51-8D80-C48D35EB303B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Introduction" sheetId="4" r:id="rId1"/>
    <sheet name="Questionnaire" sheetId="2" r:id="rId2"/>
    <sheet name="Scoring" sheetId="1" r:id="rId3"/>
    <sheet name="Graphing" sheetId="5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D4" i="1"/>
  <c r="E4" i="1"/>
  <c r="F4" i="1"/>
  <c r="B5" i="1"/>
  <c r="D5" i="1"/>
  <c r="E5" i="1"/>
  <c r="F5" i="1"/>
  <c r="B6" i="1"/>
  <c r="D6" i="1"/>
  <c r="E6" i="1"/>
  <c r="F6" i="1"/>
  <c r="B7" i="1"/>
  <c r="D7" i="1"/>
  <c r="E7" i="1"/>
  <c r="F7" i="1"/>
  <c r="B8" i="1"/>
  <c r="D8" i="1"/>
  <c r="E8" i="1"/>
  <c r="F8" i="1"/>
  <c r="B9" i="1"/>
  <c r="D9" i="1"/>
  <c r="E9" i="1"/>
  <c r="F9" i="1"/>
  <c r="B10" i="1"/>
  <c r="D10" i="1"/>
  <c r="E10" i="1"/>
  <c r="F10" i="1"/>
  <c r="B11" i="1"/>
  <c r="D11" i="1"/>
  <c r="E11" i="1"/>
  <c r="F11" i="1"/>
  <c r="H11" i="1"/>
  <c r="D2" i="5"/>
  <c r="D90" i="5"/>
  <c r="B25" i="1"/>
  <c r="D25" i="1"/>
  <c r="E25" i="1"/>
  <c r="F25" i="1"/>
  <c r="B26" i="1"/>
  <c r="D26" i="1"/>
  <c r="E26" i="1"/>
  <c r="F26" i="1"/>
  <c r="B27" i="1"/>
  <c r="D27" i="1"/>
  <c r="E27" i="1"/>
  <c r="F27" i="1"/>
  <c r="B28" i="1"/>
  <c r="D28" i="1"/>
  <c r="E28" i="1"/>
  <c r="F28" i="1"/>
  <c r="B29" i="1"/>
  <c r="D29" i="1"/>
  <c r="E29" i="1"/>
  <c r="F29" i="1"/>
  <c r="B12" i="1"/>
  <c r="D12" i="1"/>
  <c r="E12" i="1"/>
  <c r="F12" i="1"/>
  <c r="B13" i="1"/>
  <c r="D13" i="1"/>
  <c r="E13" i="1"/>
  <c r="F13" i="1"/>
  <c r="B14" i="1"/>
  <c r="D14" i="1"/>
  <c r="E14" i="1"/>
  <c r="F14" i="1"/>
  <c r="B15" i="1"/>
  <c r="D15" i="1"/>
  <c r="E15" i="1"/>
  <c r="F15" i="1"/>
  <c r="B16" i="1"/>
  <c r="D16" i="1"/>
  <c r="E16" i="1"/>
  <c r="F16" i="1"/>
  <c r="B17" i="1"/>
  <c r="D17" i="1"/>
  <c r="E17" i="1"/>
  <c r="F17" i="1"/>
  <c r="B18" i="1"/>
  <c r="D18" i="1"/>
  <c r="E18" i="1"/>
  <c r="F18" i="1"/>
  <c r="B19" i="1"/>
  <c r="D19" i="1"/>
  <c r="E19" i="1"/>
  <c r="F19" i="1"/>
  <c r="B20" i="1"/>
  <c r="D20" i="1"/>
  <c r="E20" i="1"/>
  <c r="F20" i="1"/>
  <c r="B21" i="1"/>
  <c r="D21" i="1"/>
  <c r="E21" i="1"/>
  <c r="F21" i="1"/>
  <c r="B22" i="1"/>
  <c r="D22" i="1"/>
  <c r="E22" i="1"/>
  <c r="F22" i="1"/>
  <c r="B23" i="1"/>
  <c r="D23" i="1"/>
  <c r="E23" i="1"/>
  <c r="F23" i="1"/>
  <c r="B24" i="1"/>
  <c r="D24" i="1"/>
  <c r="E24" i="1"/>
  <c r="F24" i="1"/>
  <c r="H29" i="1"/>
  <c r="D3" i="5"/>
  <c r="D91" i="5"/>
  <c r="B30" i="1"/>
  <c r="D30" i="1"/>
  <c r="E30" i="1"/>
  <c r="F30" i="1"/>
  <c r="B31" i="1"/>
  <c r="D31" i="1"/>
  <c r="E31" i="1"/>
  <c r="F31" i="1"/>
  <c r="B32" i="1"/>
  <c r="D32" i="1"/>
  <c r="E32" i="1"/>
  <c r="F32" i="1"/>
  <c r="B33" i="1"/>
  <c r="D33" i="1"/>
  <c r="E33" i="1"/>
  <c r="F33" i="1"/>
  <c r="B35" i="1"/>
  <c r="D35" i="1"/>
  <c r="E35" i="1"/>
  <c r="F35" i="1"/>
  <c r="B36" i="1"/>
  <c r="D36" i="1"/>
  <c r="E36" i="1"/>
  <c r="F36" i="1"/>
  <c r="B37" i="1"/>
  <c r="D37" i="1"/>
  <c r="E37" i="1"/>
  <c r="F37" i="1"/>
  <c r="B38" i="1"/>
  <c r="D38" i="1"/>
  <c r="E38" i="1"/>
  <c r="F38" i="1"/>
  <c r="B39" i="1"/>
  <c r="D39" i="1"/>
  <c r="E39" i="1"/>
  <c r="F39" i="1"/>
  <c r="B34" i="1"/>
  <c r="D34" i="1"/>
  <c r="E34" i="1"/>
  <c r="F34" i="1"/>
  <c r="B40" i="1"/>
  <c r="D40" i="1"/>
  <c r="E40" i="1"/>
  <c r="F40" i="1"/>
  <c r="B41" i="1"/>
  <c r="D41" i="1"/>
  <c r="E41" i="1"/>
  <c r="F41" i="1"/>
  <c r="B42" i="1"/>
  <c r="D42" i="1"/>
  <c r="E42" i="1"/>
  <c r="F42" i="1"/>
  <c r="B43" i="1"/>
  <c r="D43" i="1"/>
  <c r="E43" i="1"/>
  <c r="F43" i="1"/>
  <c r="B44" i="1"/>
  <c r="D44" i="1"/>
  <c r="E44" i="1"/>
  <c r="F44" i="1"/>
  <c r="B45" i="1"/>
  <c r="D45" i="1"/>
  <c r="E45" i="1"/>
  <c r="F45" i="1"/>
  <c r="B46" i="1"/>
  <c r="D46" i="1"/>
  <c r="E46" i="1"/>
  <c r="F46" i="1"/>
  <c r="H46" i="1"/>
  <c r="D4" i="5"/>
  <c r="D92" i="5"/>
  <c r="B47" i="1"/>
  <c r="D47" i="1"/>
  <c r="E47" i="1"/>
  <c r="F47" i="1"/>
  <c r="B48" i="1"/>
  <c r="D48" i="1"/>
  <c r="E48" i="1"/>
  <c r="F48" i="1"/>
  <c r="B49" i="1"/>
  <c r="D49" i="1"/>
  <c r="E49" i="1"/>
  <c r="F49" i="1"/>
  <c r="B50" i="1"/>
  <c r="D50" i="1"/>
  <c r="E50" i="1"/>
  <c r="F50" i="1"/>
  <c r="B51" i="1"/>
  <c r="D51" i="1"/>
  <c r="E51" i="1"/>
  <c r="F51" i="1"/>
  <c r="B52" i="1"/>
  <c r="D52" i="1"/>
  <c r="E52" i="1"/>
  <c r="F52" i="1"/>
  <c r="B53" i="1"/>
  <c r="D53" i="1"/>
  <c r="E53" i="1"/>
  <c r="F53" i="1"/>
  <c r="B54" i="1"/>
  <c r="D54" i="1"/>
  <c r="E54" i="1"/>
  <c r="F54" i="1"/>
  <c r="B55" i="1"/>
  <c r="D55" i="1"/>
  <c r="E55" i="1"/>
  <c r="F55" i="1"/>
  <c r="B56" i="1"/>
  <c r="D56" i="1"/>
  <c r="E56" i="1"/>
  <c r="F56" i="1"/>
  <c r="H56" i="1"/>
  <c r="D5" i="5"/>
  <c r="D93" i="5"/>
  <c r="B57" i="1"/>
  <c r="D57" i="1"/>
  <c r="E57" i="1"/>
  <c r="F57" i="1"/>
  <c r="B58" i="1"/>
  <c r="D58" i="1"/>
  <c r="E58" i="1"/>
  <c r="F58" i="1"/>
  <c r="B59" i="1"/>
  <c r="D59" i="1"/>
  <c r="E59" i="1"/>
  <c r="F59" i="1"/>
  <c r="B60" i="1"/>
  <c r="D60" i="1"/>
  <c r="E60" i="1"/>
  <c r="F60" i="1"/>
  <c r="B61" i="1"/>
  <c r="D61" i="1"/>
  <c r="E61" i="1"/>
  <c r="F61" i="1"/>
  <c r="B62" i="1"/>
  <c r="D62" i="1"/>
  <c r="E62" i="1"/>
  <c r="F62" i="1"/>
  <c r="B63" i="1"/>
  <c r="D63" i="1"/>
  <c r="E63" i="1"/>
  <c r="F63" i="1"/>
  <c r="B64" i="1"/>
  <c r="D64" i="1"/>
  <c r="E64" i="1"/>
  <c r="F64" i="1"/>
  <c r="B65" i="1"/>
  <c r="D65" i="1"/>
  <c r="E65" i="1"/>
  <c r="F65" i="1"/>
  <c r="B66" i="1"/>
  <c r="D66" i="1"/>
  <c r="E66" i="1"/>
  <c r="F66" i="1"/>
  <c r="B67" i="1"/>
  <c r="D67" i="1"/>
  <c r="E67" i="1"/>
  <c r="F67" i="1"/>
  <c r="B68" i="1"/>
  <c r="D68" i="1"/>
  <c r="E68" i="1"/>
  <c r="F68" i="1"/>
  <c r="B69" i="1"/>
  <c r="D69" i="1"/>
  <c r="E69" i="1"/>
  <c r="F69" i="1"/>
  <c r="B70" i="1"/>
  <c r="D70" i="1"/>
  <c r="E70" i="1"/>
  <c r="F70" i="1"/>
  <c r="B71" i="1"/>
  <c r="D71" i="1"/>
  <c r="E71" i="1"/>
  <c r="F71" i="1"/>
  <c r="H71" i="1"/>
  <c r="D6" i="5"/>
  <c r="D94" i="5"/>
  <c r="B72" i="1"/>
  <c r="D72" i="1"/>
  <c r="E72" i="1"/>
  <c r="F72" i="1"/>
  <c r="B73" i="1"/>
  <c r="D73" i="1"/>
  <c r="E73" i="1"/>
  <c r="F73" i="1"/>
  <c r="B74" i="1"/>
  <c r="D74" i="1"/>
  <c r="E74" i="1"/>
  <c r="F74" i="1"/>
  <c r="B75" i="1"/>
  <c r="D75" i="1"/>
  <c r="E75" i="1"/>
  <c r="F75" i="1"/>
  <c r="B76" i="1"/>
  <c r="D76" i="1"/>
  <c r="E76" i="1"/>
  <c r="F76" i="1"/>
  <c r="B77" i="1"/>
  <c r="D77" i="1"/>
  <c r="E77" i="1"/>
  <c r="F77" i="1"/>
  <c r="B78" i="1"/>
  <c r="D78" i="1"/>
  <c r="E78" i="1"/>
  <c r="F78" i="1"/>
  <c r="B79" i="1"/>
  <c r="D79" i="1"/>
  <c r="E79" i="1"/>
  <c r="F79" i="1"/>
  <c r="B80" i="1"/>
  <c r="D80" i="1"/>
  <c r="E80" i="1"/>
  <c r="F80" i="1"/>
  <c r="H80" i="1"/>
  <c r="D7" i="5"/>
  <c r="D95" i="5"/>
  <c r="B81" i="1"/>
  <c r="D81" i="1"/>
  <c r="E81" i="1"/>
  <c r="F81" i="1"/>
  <c r="B82" i="1"/>
  <c r="D82" i="1"/>
  <c r="E82" i="1"/>
  <c r="F82" i="1"/>
  <c r="B83" i="1"/>
  <c r="D83" i="1"/>
  <c r="E83" i="1"/>
  <c r="F83" i="1"/>
  <c r="B84" i="1"/>
  <c r="D84" i="1"/>
  <c r="E84" i="1"/>
  <c r="F84" i="1"/>
  <c r="B85" i="1"/>
  <c r="D85" i="1"/>
  <c r="E85" i="1"/>
  <c r="F85" i="1"/>
  <c r="B86" i="1"/>
  <c r="D86" i="1"/>
  <c r="E86" i="1"/>
  <c r="F86" i="1"/>
  <c r="B87" i="1"/>
  <c r="D87" i="1"/>
  <c r="E87" i="1"/>
  <c r="F87" i="1"/>
  <c r="B88" i="1"/>
  <c r="D88" i="1"/>
  <c r="E88" i="1"/>
  <c r="F88" i="1"/>
  <c r="B89" i="1"/>
  <c r="D89" i="1"/>
  <c r="E89" i="1"/>
  <c r="F89" i="1"/>
  <c r="B90" i="1"/>
  <c r="D90" i="1"/>
  <c r="E90" i="1"/>
  <c r="F90" i="1"/>
  <c r="B91" i="1"/>
  <c r="D91" i="1"/>
  <c r="E91" i="1"/>
  <c r="F91" i="1"/>
  <c r="B92" i="1"/>
  <c r="D92" i="1"/>
  <c r="E92" i="1"/>
  <c r="F92" i="1"/>
  <c r="B93" i="1"/>
  <c r="D93" i="1"/>
  <c r="E93" i="1"/>
  <c r="F93" i="1"/>
  <c r="B94" i="1"/>
  <c r="D94" i="1"/>
  <c r="E94" i="1"/>
  <c r="F94" i="1"/>
  <c r="B95" i="1"/>
  <c r="D95" i="1"/>
  <c r="E95" i="1"/>
  <c r="F95" i="1"/>
  <c r="H95" i="1"/>
  <c r="D8" i="5"/>
  <c r="D96" i="5"/>
  <c r="B96" i="1"/>
  <c r="D96" i="1"/>
  <c r="E96" i="1"/>
  <c r="F96" i="1"/>
  <c r="B97" i="1"/>
  <c r="D97" i="1"/>
  <c r="E97" i="1"/>
  <c r="F97" i="1"/>
  <c r="B98" i="1"/>
  <c r="D98" i="1"/>
  <c r="E98" i="1"/>
  <c r="F98" i="1"/>
  <c r="B99" i="1"/>
  <c r="D99" i="1"/>
  <c r="E99" i="1"/>
  <c r="F99" i="1"/>
  <c r="B100" i="1"/>
  <c r="D100" i="1"/>
  <c r="E100" i="1"/>
  <c r="F100" i="1"/>
  <c r="B101" i="1"/>
  <c r="D101" i="1"/>
  <c r="E101" i="1"/>
  <c r="F101" i="1"/>
  <c r="B102" i="1"/>
  <c r="D102" i="1"/>
  <c r="E102" i="1"/>
  <c r="F102" i="1"/>
  <c r="B103" i="1"/>
  <c r="D103" i="1"/>
  <c r="E103" i="1"/>
  <c r="F103" i="1"/>
  <c r="B104" i="1"/>
  <c r="D104" i="1"/>
  <c r="E104" i="1"/>
  <c r="F104" i="1"/>
  <c r="B105" i="1"/>
  <c r="D105" i="1"/>
  <c r="E105" i="1"/>
  <c r="F105" i="1"/>
  <c r="B106" i="1"/>
  <c r="D106" i="1"/>
  <c r="E106" i="1"/>
  <c r="F106" i="1"/>
  <c r="B107" i="1"/>
  <c r="D107" i="1"/>
  <c r="E107" i="1"/>
  <c r="F107" i="1"/>
  <c r="H107" i="1"/>
  <c r="D9" i="5"/>
  <c r="D97" i="5"/>
  <c r="B108" i="1"/>
  <c r="D108" i="1"/>
  <c r="E108" i="1"/>
  <c r="F108" i="1"/>
  <c r="B109" i="1"/>
  <c r="D109" i="1"/>
  <c r="E109" i="1"/>
  <c r="F109" i="1"/>
  <c r="B110" i="1"/>
  <c r="D110" i="1"/>
  <c r="E110" i="1"/>
  <c r="F110" i="1"/>
  <c r="B111" i="1"/>
  <c r="D111" i="1"/>
  <c r="E111" i="1"/>
  <c r="F111" i="1"/>
  <c r="B112" i="1"/>
  <c r="D112" i="1"/>
  <c r="E112" i="1"/>
  <c r="F112" i="1"/>
  <c r="B113" i="1"/>
  <c r="D113" i="1"/>
  <c r="E113" i="1"/>
  <c r="F113" i="1"/>
  <c r="B114" i="1"/>
  <c r="D114" i="1"/>
  <c r="E114" i="1"/>
  <c r="F114" i="1"/>
  <c r="B115" i="1"/>
  <c r="D115" i="1"/>
  <c r="E115" i="1"/>
  <c r="F115" i="1"/>
  <c r="B116" i="1"/>
  <c r="D116" i="1"/>
  <c r="E116" i="1"/>
  <c r="F116" i="1"/>
  <c r="B117" i="1"/>
  <c r="D117" i="1"/>
  <c r="E117" i="1"/>
  <c r="F117" i="1"/>
  <c r="B118" i="1"/>
  <c r="D118" i="1"/>
  <c r="E118" i="1"/>
  <c r="F118" i="1"/>
  <c r="H118" i="1"/>
  <c r="D10" i="5"/>
  <c r="D98" i="5"/>
  <c r="B119" i="1"/>
  <c r="D119" i="1"/>
  <c r="E119" i="1"/>
  <c r="F119" i="1"/>
  <c r="B120" i="1"/>
  <c r="D120" i="1"/>
  <c r="E120" i="1"/>
  <c r="F120" i="1"/>
  <c r="B121" i="1"/>
  <c r="D121" i="1"/>
  <c r="E121" i="1"/>
  <c r="F121" i="1"/>
  <c r="B122" i="1"/>
  <c r="D122" i="1"/>
  <c r="E122" i="1"/>
  <c r="F122" i="1"/>
  <c r="B123" i="1"/>
  <c r="D123" i="1"/>
  <c r="E123" i="1"/>
  <c r="F123" i="1"/>
  <c r="B124" i="1"/>
  <c r="D124" i="1"/>
  <c r="E124" i="1"/>
  <c r="F124" i="1"/>
  <c r="B125" i="1"/>
  <c r="D125" i="1"/>
  <c r="E125" i="1"/>
  <c r="F125" i="1"/>
  <c r="B126" i="1"/>
  <c r="D126" i="1"/>
  <c r="E126" i="1"/>
  <c r="F126" i="1"/>
  <c r="B127" i="1"/>
  <c r="D127" i="1"/>
  <c r="E127" i="1"/>
  <c r="F127" i="1"/>
  <c r="B128" i="1"/>
  <c r="D128" i="1"/>
  <c r="E128" i="1"/>
  <c r="F128" i="1"/>
  <c r="H128" i="1"/>
  <c r="D11" i="5"/>
  <c r="D99" i="5"/>
  <c r="B129" i="1"/>
  <c r="D129" i="1"/>
  <c r="E129" i="1"/>
  <c r="F129" i="1"/>
  <c r="B130" i="1"/>
  <c r="D130" i="1"/>
  <c r="E130" i="1"/>
  <c r="F130" i="1"/>
  <c r="B131" i="1"/>
  <c r="D131" i="1"/>
  <c r="E131" i="1"/>
  <c r="F131" i="1"/>
  <c r="B132" i="1"/>
  <c r="D132" i="1"/>
  <c r="E132" i="1"/>
  <c r="F132" i="1"/>
  <c r="B133" i="1"/>
  <c r="D133" i="1"/>
  <c r="E133" i="1"/>
  <c r="F133" i="1"/>
  <c r="B134" i="1"/>
  <c r="D134" i="1"/>
  <c r="E134" i="1"/>
  <c r="F134" i="1"/>
  <c r="B135" i="1"/>
  <c r="D135" i="1"/>
  <c r="E135" i="1"/>
  <c r="F135" i="1"/>
  <c r="B136" i="1"/>
  <c r="D136" i="1"/>
  <c r="E136" i="1"/>
  <c r="F136" i="1"/>
  <c r="B137" i="1"/>
  <c r="D137" i="1"/>
  <c r="E137" i="1"/>
  <c r="F137" i="1"/>
  <c r="B138" i="1"/>
  <c r="D138" i="1"/>
  <c r="E138" i="1"/>
  <c r="F138" i="1"/>
  <c r="B139" i="1"/>
  <c r="D139" i="1"/>
  <c r="E139" i="1"/>
  <c r="F139" i="1"/>
  <c r="B140" i="1"/>
  <c r="D140" i="1"/>
  <c r="E140" i="1"/>
  <c r="F140" i="1"/>
  <c r="B141" i="1"/>
  <c r="D141" i="1"/>
  <c r="E141" i="1"/>
  <c r="F141" i="1"/>
  <c r="B142" i="1"/>
  <c r="D142" i="1"/>
  <c r="E142" i="1"/>
  <c r="F142" i="1"/>
  <c r="B143" i="1"/>
  <c r="D143" i="1"/>
  <c r="E143" i="1"/>
  <c r="F143" i="1"/>
  <c r="B144" i="1"/>
  <c r="D144" i="1"/>
  <c r="E144" i="1"/>
  <c r="F144" i="1"/>
  <c r="B145" i="1"/>
  <c r="D145" i="1"/>
  <c r="E145" i="1"/>
  <c r="F145" i="1"/>
  <c r="H145" i="1"/>
  <c r="D12" i="5"/>
  <c r="D100" i="5"/>
  <c r="B146" i="1"/>
  <c r="D146" i="1"/>
  <c r="E146" i="1"/>
  <c r="F146" i="1"/>
  <c r="B147" i="1"/>
  <c r="D147" i="1"/>
  <c r="E147" i="1"/>
  <c r="F147" i="1"/>
  <c r="B148" i="1"/>
  <c r="D148" i="1"/>
  <c r="E148" i="1"/>
  <c r="F148" i="1"/>
  <c r="B149" i="1"/>
  <c r="D149" i="1"/>
  <c r="E149" i="1"/>
  <c r="F149" i="1"/>
  <c r="B150" i="1"/>
  <c r="D150" i="1"/>
  <c r="E150" i="1"/>
  <c r="F150" i="1"/>
  <c r="B151" i="1"/>
  <c r="D151" i="1"/>
  <c r="E151" i="1"/>
  <c r="F151" i="1"/>
  <c r="B152" i="1"/>
  <c r="D152" i="1"/>
  <c r="E152" i="1"/>
  <c r="F152" i="1"/>
  <c r="B153" i="1"/>
  <c r="D153" i="1"/>
  <c r="E153" i="1"/>
  <c r="F153" i="1"/>
  <c r="B154" i="1"/>
  <c r="D154" i="1"/>
  <c r="E154" i="1"/>
  <c r="F154" i="1"/>
  <c r="H154" i="1"/>
  <c r="D13" i="5"/>
  <c r="D101" i="5"/>
  <c r="B155" i="1"/>
  <c r="D155" i="1"/>
  <c r="E155" i="1"/>
  <c r="F155" i="1"/>
  <c r="B156" i="1"/>
  <c r="D156" i="1"/>
  <c r="E156" i="1"/>
  <c r="F156" i="1"/>
  <c r="B157" i="1"/>
  <c r="D157" i="1"/>
  <c r="E157" i="1"/>
  <c r="F157" i="1"/>
  <c r="B158" i="1"/>
  <c r="D158" i="1"/>
  <c r="E158" i="1"/>
  <c r="F158" i="1"/>
  <c r="B159" i="1"/>
  <c r="D159" i="1"/>
  <c r="E159" i="1"/>
  <c r="F159" i="1"/>
  <c r="B160" i="1"/>
  <c r="D160" i="1"/>
  <c r="E160" i="1"/>
  <c r="F160" i="1"/>
  <c r="B161" i="1"/>
  <c r="D161" i="1"/>
  <c r="E161" i="1"/>
  <c r="F161" i="1"/>
  <c r="B162" i="1"/>
  <c r="D162" i="1"/>
  <c r="E162" i="1"/>
  <c r="F162" i="1"/>
  <c r="B163" i="1"/>
  <c r="D163" i="1"/>
  <c r="E163" i="1"/>
  <c r="F163" i="1"/>
  <c r="B164" i="1"/>
  <c r="D164" i="1"/>
  <c r="E164" i="1"/>
  <c r="F164" i="1"/>
  <c r="B165" i="1"/>
  <c r="D165" i="1"/>
  <c r="E165" i="1"/>
  <c r="F165" i="1"/>
  <c r="B166" i="1"/>
  <c r="D166" i="1"/>
  <c r="E166" i="1"/>
  <c r="F166" i="1"/>
  <c r="B167" i="1"/>
  <c r="D167" i="1"/>
  <c r="E167" i="1"/>
  <c r="F167" i="1"/>
  <c r="B168" i="1"/>
  <c r="D168" i="1"/>
  <c r="E168" i="1"/>
  <c r="F168" i="1"/>
  <c r="B169" i="1"/>
  <c r="D169" i="1"/>
  <c r="E169" i="1"/>
  <c r="F169" i="1"/>
  <c r="B170" i="1"/>
  <c r="D170" i="1"/>
  <c r="E170" i="1"/>
  <c r="F170" i="1"/>
  <c r="H170" i="1"/>
  <c r="D14" i="5"/>
  <c r="D102" i="5"/>
  <c r="B171" i="1"/>
  <c r="D171" i="1"/>
  <c r="E171" i="1"/>
  <c r="F171" i="1"/>
  <c r="B172" i="1"/>
  <c r="D172" i="1"/>
  <c r="E172" i="1"/>
  <c r="F172" i="1"/>
  <c r="B173" i="1"/>
  <c r="D173" i="1"/>
  <c r="E173" i="1"/>
  <c r="F173" i="1"/>
  <c r="B174" i="1"/>
  <c r="D174" i="1"/>
  <c r="E174" i="1"/>
  <c r="F174" i="1"/>
  <c r="B175" i="1"/>
  <c r="D175" i="1"/>
  <c r="E175" i="1"/>
  <c r="F175" i="1"/>
  <c r="B176" i="1"/>
  <c r="D176" i="1"/>
  <c r="E176" i="1"/>
  <c r="F176" i="1"/>
  <c r="B177" i="1"/>
  <c r="D177" i="1"/>
  <c r="E177" i="1"/>
  <c r="F177" i="1"/>
  <c r="B178" i="1"/>
  <c r="D178" i="1"/>
  <c r="E178" i="1"/>
  <c r="F178" i="1"/>
  <c r="B179" i="1"/>
  <c r="D179" i="1"/>
  <c r="E179" i="1"/>
  <c r="F179" i="1"/>
  <c r="B180" i="1"/>
  <c r="D180" i="1"/>
  <c r="E180" i="1"/>
  <c r="F180" i="1"/>
  <c r="B181" i="1"/>
  <c r="D181" i="1"/>
  <c r="E181" i="1"/>
  <c r="F181" i="1"/>
  <c r="H181" i="1"/>
  <c r="D15" i="5"/>
  <c r="D103" i="5"/>
  <c r="B182" i="1"/>
  <c r="D182" i="1"/>
  <c r="E182" i="1"/>
  <c r="F182" i="1"/>
  <c r="B183" i="1"/>
  <c r="D183" i="1"/>
  <c r="E183" i="1"/>
  <c r="F183" i="1"/>
  <c r="B184" i="1"/>
  <c r="D184" i="1"/>
  <c r="E184" i="1"/>
  <c r="F184" i="1"/>
  <c r="B185" i="1"/>
  <c r="D185" i="1"/>
  <c r="E185" i="1"/>
  <c r="F185" i="1"/>
  <c r="B186" i="1"/>
  <c r="D186" i="1"/>
  <c r="E186" i="1"/>
  <c r="F186" i="1"/>
  <c r="B187" i="1"/>
  <c r="D187" i="1"/>
  <c r="E187" i="1"/>
  <c r="F187" i="1"/>
  <c r="B188" i="1"/>
  <c r="D188" i="1"/>
  <c r="E188" i="1"/>
  <c r="F188" i="1"/>
  <c r="B189" i="1"/>
  <c r="D189" i="1"/>
  <c r="E189" i="1"/>
  <c r="F189" i="1"/>
  <c r="B190" i="1"/>
  <c r="D190" i="1"/>
  <c r="E190" i="1"/>
  <c r="F190" i="1"/>
  <c r="B191" i="1"/>
  <c r="D191" i="1"/>
  <c r="E191" i="1"/>
  <c r="F191" i="1"/>
  <c r="B192" i="1"/>
  <c r="D192" i="1"/>
  <c r="E192" i="1"/>
  <c r="F192" i="1"/>
  <c r="B193" i="1"/>
  <c r="D193" i="1"/>
  <c r="E193" i="1"/>
  <c r="F193" i="1"/>
  <c r="B194" i="1"/>
  <c r="D194" i="1"/>
  <c r="E194" i="1"/>
  <c r="F194" i="1"/>
  <c r="B195" i="1"/>
  <c r="D195" i="1"/>
  <c r="E195" i="1"/>
  <c r="F195" i="1"/>
  <c r="B196" i="1"/>
  <c r="D196" i="1"/>
  <c r="E196" i="1"/>
  <c r="F196" i="1"/>
  <c r="H196" i="1"/>
  <c r="D16" i="5"/>
  <c r="D104" i="5"/>
  <c r="B197" i="1"/>
  <c r="D197" i="1"/>
  <c r="E197" i="1"/>
  <c r="F197" i="1"/>
  <c r="B198" i="1"/>
  <c r="D198" i="1"/>
  <c r="E198" i="1"/>
  <c r="F198" i="1"/>
  <c r="B199" i="1"/>
  <c r="D199" i="1"/>
  <c r="E199" i="1"/>
  <c r="F199" i="1"/>
  <c r="B200" i="1"/>
  <c r="D200" i="1"/>
  <c r="E200" i="1"/>
  <c r="F200" i="1"/>
  <c r="B201" i="1"/>
  <c r="D201" i="1"/>
  <c r="E201" i="1"/>
  <c r="F201" i="1"/>
  <c r="B202" i="1"/>
  <c r="D202" i="1"/>
  <c r="E202" i="1"/>
  <c r="F202" i="1"/>
  <c r="B203" i="1"/>
  <c r="D203" i="1"/>
  <c r="E203" i="1"/>
  <c r="F203" i="1"/>
  <c r="B204" i="1"/>
  <c r="D204" i="1"/>
  <c r="E204" i="1"/>
  <c r="F204" i="1"/>
  <c r="B205" i="1"/>
  <c r="D205" i="1"/>
  <c r="E205" i="1"/>
  <c r="F205" i="1"/>
  <c r="B206" i="1"/>
  <c r="D206" i="1"/>
  <c r="E206" i="1"/>
  <c r="F206" i="1"/>
  <c r="B207" i="1"/>
  <c r="D207" i="1"/>
  <c r="E207" i="1"/>
  <c r="F207" i="1"/>
  <c r="B208" i="1"/>
  <c r="D208" i="1"/>
  <c r="E208" i="1"/>
  <c r="F208" i="1"/>
  <c r="B209" i="1"/>
  <c r="D209" i="1"/>
  <c r="E209" i="1"/>
  <c r="F209" i="1"/>
  <c r="B210" i="1"/>
  <c r="D210" i="1"/>
  <c r="E210" i="1"/>
  <c r="F210" i="1"/>
  <c r="H210" i="1"/>
  <c r="D17" i="5"/>
  <c r="D105" i="5"/>
  <c r="B211" i="1"/>
  <c r="D211" i="1"/>
  <c r="E211" i="1"/>
  <c r="F211" i="1"/>
  <c r="B212" i="1"/>
  <c r="D212" i="1"/>
  <c r="E212" i="1"/>
  <c r="F212" i="1"/>
  <c r="B213" i="1"/>
  <c r="D213" i="1"/>
  <c r="E213" i="1"/>
  <c r="F213" i="1"/>
  <c r="B214" i="1"/>
  <c r="D214" i="1"/>
  <c r="E214" i="1"/>
  <c r="F214" i="1"/>
  <c r="B215" i="1"/>
  <c r="D215" i="1"/>
  <c r="E215" i="1"/>
  <c r="F215" i="1"/>
  <c r="B216" i="1"/>
  <c r="D216" i="1"/>
  <c r="E216" i="1"/>
  <c r="F216" i="1"/>
  <c r="B217" i="1"/>
  <c r="D217" i="1"/>
  <c r="E217" i="1"/>
  <c r="F217" i="1"/>
  <c r="B218" i="1"/>
  <c r="D218" i="1"/>
  <c r="E218" i="1"/>
  <c r="F218" i="1"/>
  <c r="B219" i="1"/>
  <c r="D219" i="1"/>
  <c r="E219" i="1"/>
  <c r="F219" i="1"/>
  <c r="B220" i="1"/>
  <c r="D220" i="1"/>
  <c r="E220" i="1"/>
  <c r="F220" i="1"/>
  <c r="B221" i="1"/>
  <c r="D221" i="1"/>
  <c r="E221" i="1"/>
  <c r="F221" i="1"/>
  <c r="H221" i="1"/>
  <c r="D18" i="5"/>
  <c r="D106" i="5"/>
  <c r="B222" i="1"/>
  <c r="D222" i="1"/>
  <c r="E222" i="1"/>
  <c r="F222" i="1"/>
  <c r="B223" i="1"/>
  <c r="D223" i="1"/>
  <c r="E223" i="1"/>
  <c r="F223" i="1"/>
  <c r="B224" i="1"/>
  <c r="D224" i="1"/>
  <c r="E224" i="1"/>
  <c r="F224" i="1"/>
  <c r="B225" i="1"/>
  <c r="D225" i="1"/>
  <c r="E225" i="1"/>
  <c r="F225" i="1"/>
  <c r="B226" i="1"/>
  <c r="D226" i="1"/>
  <c r="E226" i="1"/>
  <c r="F226" i="1"/>
  <c r="B227" i="1"/>
  <c r="D227" i="1"/>
  <c r="E227" i="1"/>
  <c r="F227" i="1"/>
  <c r="B228" i="1"/>
  <c r="D228" i="1"/>
  <c r="E228" i="1"/>
  <c r="F228" i="1"/>
  <c r="B229" i="1"/>
  <c r="D229" i="1"/>
  <c r="E229" i="1"/>
  <c r="F229" i="1"/>
  <c r="B230" i="1"/>
  <c r="D230" i="1"/>
  <c r="E230" i="1"/>
  <c r="F230" i="1"/>
  <c r="B231" i="1"/>
  <c r="D231" i="1"/>
  <c r="E231" i="1"/>
  <c r="F231" i="1"/>
  <c r="B232" i="1"/>
  <c r="D232" i="1"/>
  <c r="E232" i="1"/>
  <c r="F232" i="1"/>
  <c r="B233" i="1"/>
  <c r="D233" i="1"/>
  <c r="E233" i="1"/>
  <c r="F233" i="1"/>
  <c r="B234" i="1"/>
  <c r="D234" i="1"/>
  <c r="E234" i="1"/>
  <c r="F234" i="1"/>
  <c r="B235" i="1"/>
  <c r="D235" i="1"/>
  <c r="E235" i="1"/>
  <c r="F235" i="1"/>
  <c r="H235" i="1"/>
  <c r="D19" i="5"/>
  <c r="D107" i="5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F19" i="5"/>
  <c r="G19" i="5"/>
  <c r="G211" i="1"/>
  <c r="G212" i="1"/>
  <c r="G213" i="1"/>
  <c r="G214" i="1"/>
  <c r="G215" i="1"/>
  <c r="G216" i="1"/>
  <c r="G217" i="1"/>
  <c r="G218" i="1"/>
  <c r="G219" i="1"/>
  <c r="G220" i="1"/>
  <c r="G221" i="1"/>
  <c r="F18" i="5"/>
  <c r="G18" i="5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F17" i="5"/>
  <c r="G17" i="5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F16" i="5"/>
  <c r="G16" i="5"/>
  <c r="G171" i="1"/>
  <c r="G172" i="1"/>
  <c r="G173" i="1"/>
  <c r="G174" i="1"/>
  <c r="G175" i="1"/>
  <c r="G176" i="1"/>
  <c r="G177" i="1"/>
  <c r="G178" i="1"/>
  <c r="G179" i="1"/>
  <c r="G180" i="1"/>
  <c r="G181" i="1"/>
  <c r="F15" i="5"/>
  <c r="G15" i="5"/>
  <c r="G119" i="1"/>
  <c r="G120" i="1"/>
  <c r="G121" i="1"/>
  <c r="G122" i="1"/>
  <c r="G123" i="1"/>
  <c r="G124" i="1"/>
  <c r="G125" i="1"/>
  <c r="G126" i="1"/>
  <c r="G127" i="1"/>
  <c r="G128" i="1"/>
  <c r="F11" i="5"/>
  <c r="G11" i="5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14" i="5"/>
  <c r="G14" i="5"/>
  <c r="G146" i="1"/>
  <c r="G147" i="1"/>
  <c r="G148" i="1"/>
  <c r="G149" i="1"/>
  <c r="G150" i="1"/>
  <c r="G151" i="1"/>
  <c r="G152" i="1"/>
  <c r="G153" i="1"/>
  <c r="G154" i="1"/>
  <c r="F13" i="5"/>
  <c r="G13" i="5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F12" i="5"/>
  <c r="G12" i="5"/>
  <c r="G108" i="1"/>
  <c r="G109" i="1"/>
  <c r="G110" i="1"/>
  <c r="G111" i="1"/>
  <c r="G112" i="1"/>
  <c r="G113" i="1"/>
  <c r="G114" i="1"/>
  <c r="G115" i="1"/>
  <c r="G116" i="1"/>
  <c r="G117" i="1"/>
  <c r="G118" i="1"/>
  <c r="F10" i="5"/>
  <c r="G10" i="5"/>
  <c r="G96" i="1"/>
  <c r="G97" i="1"/>
  <c r="G98" i="1"/>
  <c r="G99" i="1"/>
  <c r="G100" i="1"/>
  <c r="G101" i="1"/>
  <c r="G102" i="1"/>
  <c r="G103" i="1"/>
  <c r="G104" i="1"/>
  <c r="G105" i="1"/>
  <c r="G106" i="1"/>
  <c r="G107" i="1"/>
  <c r="F9" i="5"/>
  <c r="G9" i="5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F8" i="5"/>
  <c r="G8" i="5"/>
  <c r="G72" i="1"/>
  <c r="G73" i="1"/>
  <c r="G74" i="1"/>
  <c r="G75" i="1"/>
  <c r="G76" i="1"/>
  <c r="G77" i="1"/>
  <c r="G78" i="1"/>
  <c r="G79" i="1"/>
  <c r="G80" i="1"/>
  <c r="F7" i="5"/>
  <c r="G7" i="5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F6" i="5"/>
  <c r="G6" i="5"/>
  <c r="G47" i="1"/>
  <c r="G48" i="1"/>
  <c r="G49" i="1"/>
  <c r="G50" i="1"/>
  <c r="G51" i="1"/>
  <c r="G52" i="1"/>
  <c r="G53" i="1"/>
  <c r="G54" i="1"/>
  <c r="G55" i="1"/>
  <c r="G56" i="1"/>
  <c r="F5" i="5"/>
  <c r="G5" i="5"/>
  <c r="J2" i="1"/>
  <c r="B2" i="1"/>
  <c r="G4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F3" i="5"/>
  <c r="G3" i="5"/>
  <c r="G11" i="1"/>
  <c r="G10" i="1"/>
  <c r="G9" i="1"/>
  <c r="G8" i="1"/>
  <c r="G7" i="1"/>
  <c r="G6" i="1"/>
  <c r="G5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F2" i="5"/>
  <c r="G2" i="5"/>
  <c r="F4" i="5"/>
  <c r="G4" i="5"/>
  <c r="E15" i="5"/>
  <c r="E11" i="5"/>
  <c r="E14" i="5"/>
  <c r="E19" i="5"/>
  <c r="E12" i="5"/>
  <c r="E16" i="5"/>
  <c r="E18" i="5"/>
  <c r="E17" i="5"/>
  <c r="E10" i="5"/>
  <c r="E13" i="5"/>
  <c r="E2" i="5"/>
  <c r="E3" i="5"/>
  <c r="E8" i="5"/>
  <c r="E5" i="5"/>
  <c r="E9" i="5"/>
  <c r="E7" i="5"/>
  <c r="E6" i="5"/>
  <c r="E4" i="5"/>
</calcChain>
</file>

<file path=xl/sharedStrings.xml><?xml version="1.0" encoding="utf-8"?>
<sst xmlns="http://schemas.openxmlformats.org/spreadsheetml/2006/main" count="914" uniqueCount="585">
  <si>
    <t>Item</t>
  </si>
  <si>
    <t>Response</t>
  </si>
  <si>
    <t>Total</t>
  </si>
  <si>
    <t>5?</t>
  </si>
  <si>
    <t>6?</t>
  </si>
  <si>
    <t>Name:</t>
  </si>
  <si>
    <t>Date:</t>
  </si>
  <si>
    <t>Mode Code</t>
  </si>
  <si>
    <t>Code</t>
  </si>
  <si>
    <r>
      <t>Mode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(number of questions)</t>
    </r>
  </si>
  <si>
    <t>Mode</t>
  </si>
  <si>
    <t>High</t>
  </si>
  <si>
    <t>Very High</t>
  </si>
  <si>
    <t>Your Score</t>
  </si>
  <si>
    <t>Abbr</t>
  </si>
  <si>
    <t>Score</t>
  </si>
  <si>
    <t>Date of Birth:</t>
  </si>
  <si>
    <t>Today's Date:</t>
  </si>
  <si>
    <t>Highest Education:</t>
  </si>
  <si>
    <t>If I can't reach a goal, I become easily frustrated and give up.</t>
  </si>
  <si>
    <t xml:space="preserve">Instruction </t>
  </si>
  <si>
    <t xml:space="preserve">                               To start the questionnaire, click on the </t>
  </si>
  <si>
    <t xml:space="preserve">                     "Questionnaire" tab at the bottom of your screen</t>
  </si>
  <si>
    <r>
      <t>Complete the personal details:</t>
    </r>
    <r>
      <rPr>
        <b/>
        <sz val="12"/>
        <rFont val="Arial"/>
        <family val="2"/>
      </rPr>
      <t xml:space="preserve"> 'Name', 'Date of Birth', 'Highest level of Education'</t>
    </r>
    <r>
      <rPr>
        <sz val="12"/>
        <rFont val="Arial"/>
        <family val="2"/>
      </rPr>
      <t xml:space="preserve"> completed, and </t>
    </r>
    <r>
      <rPr>
        <b/>
        <sz val="12"/>
        <rFont val="Arial"/>
        <family val="2"/>
      </rPr>
      <t>'Today's Date'</t>
    </r>
    <r>
      <rPr>
        <sz val="12"/>
        <rFont val="Arial"/>
        <family val="2"/>
      </rPr>
      <t>.</t>
    </r>
  </si>
  <si>
    <r>
      <t xml:space="preserve">Read the </t>
    </r>
    <r>
      <rPr>
        <b/>
        <sz val="12"/>
        <rFont val="Arial"/>
        <family val="2"/>
      </rPr>
      <t>Instructions.</t>
    </r>
  </si>
  <si>
    <t>END OF QUESTIONNAIRE</t>
  </si>
  <si>
    <t>YOUNG SCHEMA QUESTIONNAIRE L3</t>
  </si>
  <si>
    <t>Listed below are statements that people might use to describe him or herself.  Please read each</t>
  </si>
  <si>
    <t xml:space="preserve">and decide how well it describes you. When are you are not sure, base your answer on what you </t>
  </si>
  <si>
    <r>
      <t xml:space="preserve">emotionally </t>
    </r>
    <r>
      <rPr>
        <b/>
        <sz val="11"/>
        <rFont val="Arial"/>
        <family val="2"/>
      </rPr>
      <t>feel</t>
    </r>
    <r>
      <rPr>
        <sz val="11"/>
        <rFont val="Arial"/>
        <family val="2"/>
      </rPr>
      <t xml:space="preserve">, not on what you </t>
    </r>
    <r>
      <rPr>
        <b/>
        <sz val="11"/>
        <rFont val="Arial"/>
        <family val="2"/>
      </rPr>
      <t>think</t>
    </r>
    <r>
      <rPr>
        <sz val="11"/>
        <rFont val="Arial"/>
        <family val="2"/>
      </rPr>
      <t xml:space="preserve"> to be true.</t>
    </r>
  </si>
  <si>
    <r>
      <t xml:space="preserve">If you desire, reword the statement so that it would be </t>
    </r>
    <r>
      <rPr>
        <i/>
        <sz val="11"/>
        <rFont val="Arial"/>
        <family val="2"/>
      </rPr>
      <t>even more accurate</t>
    </r>
    <r>
      <rPr>
        <sz val="11"/>
        <rFont val="Arial"/>
        <family val="2"/>
      </rPr>
      <t xml:space="preserve"> in describing you (but</t>
    </r>
  </si>
  <si>
    <t>do not change the basic meaning of the question).</t>
  </si>
  <si>
    <r>
      <t xml:space="preserve">Then choose the </t>
    </r>
    <r>
      <rPr>
        <b/>
        <sz val="11"/>
        <rFont val="Arial"/>
        <family val="2"/>
      </rPr>
      <t>highest rating from 1 to 6</t>
    </r>
    <r>
      <rPr>
        <sz val="11"/>
        <rFont val="Arial"/>
        <family val="2"/>
      </rPr>
      <t xml:space="preserve"> that describes you (including revisions), and write</t>
    </r>
  </si>
  <si>
    <t>the number on the line before each statement.</t>
  </si>
  <si>
    <t>RATING SCALE:</t>
  </si>
  <si>
    <t>1 = Completely untrue of me</t>
  </si>
  <si>
    <t>2 = Mostly untrue of me</t>
  </si>
  <si>
    <t>3 = Slightly more true than untrue</t>
  </si>
  <si>
    <t>4 = Moderately true of me</t>
  </si>
  <si>
    <t>5 = Mostly true of me</t>
  </si>
  <si>
    <t>6 = Describes me perfectly</t>
  </si>
  <si>
    <t>People have not been there to meet my emotional needs.</t>
  </si>
  <si>
    <t>For the most part, I haven't had someone to depend on for advice and emotional support.</t>
  </si>
  <si>
    <t>Most of the time, I haven't had someone to nurture me, share him/herself with me, or care deeply about everything that happens to me.</t>
  </si>
  <si>
    <t>For much of my life, I haven't had someone who wanted to get close to me and spend a lot of time with me.</t>
  </si>
  <si>
    <t>In general, people have not been there to give me warmth, holding, and affection.</t>
  </si>
  <si>
    <t>For much of my life, I haven't felt that I am special to someone.</t>
  </si>
  <si>
    <t>For the most part, I have not had someone who really listens to me, understands me, or is tuned into my true needs and feelings.</t>
  </si>
  <si>
    <t>I have rarely had a strong person to give me sound advice or direction when I'm not sure what to do</t>
  </si>
  <si>
    <t>I worry that the people I love will die soon, even though there is little medical reason to support my concern.</t>
  </si>
  <si>
    <t>I worry that people I feel close to will leave me or abandon me.</t>
  </si>
  <si>
    <t>I feel that I lack a stable base of emotional support</t>
  </si>
  <si>
    <t>I don't feel that important relationships will last; I expect them to end.</t>
  </si>
  <si>
    <t>In the end, I will be alone.</t>
  </si>
  <si>
    <t>When I feel someone I care for pulling away from me, I get desperate.</t>
  </si>
  <si>
    <t>I can't count on people who support me to be there on a regular basis.</t>
  </si>
  <si>
    <t>It seems that the important people in my life are always coming and going.</t>
  </si>
  <si>
    <t>I worry a lot that the people I love will find someone else they prefer and leave me.</t>
  </si>
  <si>
    <t>The people close to me have been very unpredictable: one moment they're available and nice to me; the next, they're angry, upset, self-absorbed, fighting, etc.</t>
  </si>
  <si>
    <t>I need other people so much that I worry about losing them</t>
  </si>
  <si>
    <t>I can't be myself or express what I really feel, or people will leave me.</t>
  </si>
  <si>
    <t>I often feel that I have to protect myself from other people.</t>
  </si>
  <si>
    <t>I feel that I cannot let my guard down in the presence of other people, or else they will intentionally hurt me.</t>
  </si>
  <si>
    <t>If someone acts nicely towards me, I assume that he/she must be after something.</t>
  </si>
  <si>
    <t>Most people only think about themselves.</t>
  </si>
  <si>
    <t>I have a great deal of difficulty trusting people.</t>
  </si>
  <si>
    <t>I am quite suspicious of other people's motives.</t>
  </si>
  <si>
    <t>Other people are rarely honest; they are usually not what they appear.</t>
  </si>
  <si>
    <t>If I think someone is out to hurt me, I try to hurt him or her first.</t>
  </si>
  <si>
    <t>People usually have to prove themselves to me before I can trust them.</t>
  </si>
  <si>
    <t>I set up "tests" for other people, to see if they are telling me the truth and are well-intentioned.</t>
  </si>
  <si>
    <t>I subscribe to the belief: "Control or be controlled."</t>
  </si>
  <si>
    <t>I get angry when I think about the ways I have been mistreated by other people during my life.</t>
  </si>
  <si>
    <t>During my life, those close to me have taken advantage of me or used me for their own purposes.</t>
  </si>
  <si>
    <t>I have been physically, emotionally, or sexually abused by important people in my life.</t>
  </si>
  <si>
    <t>I don't fit in.</t>
  </si>
  <si>
    <t>I'm fundamentally different from other people.</t>
  </si>
  <si>
    <t>I don't belong; I'm a loner.</t>
  </si>
  <si>
    <t>I feel alienated from other people.</t>
  </si>
  <si>
    <t>I feel isolated and alone.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</si>
  <si>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</si>
  <si>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</si>
  <si>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</si>
  <si>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</si>
  <si>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</si>
  <si>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</si>
  <si>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</si>
  <si>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</si>
  <si>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</si>
  <si>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</si>
  <si>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</si>
  <si>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</si>
  <si>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</si>
  <si>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</si>
  <si>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</si>
  <si>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</si>
  <si>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</si>
  <si>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</si>
  <si>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</si>
  <si>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</si>
  <si>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</si>
  <si>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</si>
  <si>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</si>
  <si>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</si>
  <si>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</si>
  <si>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</si>
  <si>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</si>
  <si>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</si>
  <si>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</si>
  <si>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</si>
  <si>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</si>
  <si>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</si>
  <si>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</si>
  <si>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</si>
  <si>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</si>
  <si>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</si>
  <si>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</si>
  <si>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</si>
  <si>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</si>
  <si>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</si>
  <si>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</si>
  <si>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</si>
  <si>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</si>
  <si>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</si>
  <si>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</si>
  <si>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</si>
  <si>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</si>
  <si>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</si>
  <si>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</si>
  <si>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</si>
  <si>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</si>
  <si>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</si>
  <si>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</si>
  <si>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</si>
  <si>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</si>
  <si>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</si>
  <si>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</si>
  <si>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</si>
  <si>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</si>
  <si>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</si>
  <si>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</si>
  <si>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</si>
  <si>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</si>
  <si>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</si>
  <si>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</si>
  <si>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</si>
  <si>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</si>
  <si>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</si>
  <si>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</si>
  <si>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</si>
  <si>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</si>
  <si>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</si>
  <si>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</si>
  <si>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</si>
  <si>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</si>
  <si>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</si>
  <si>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</si>
  <si>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</si>
  <si>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</si>
  <si>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</si>
  <si>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</si>
  <si>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</si>
  <si>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</si>
  <si>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</si>
  <si>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</si>
  <si>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</si>
  <si>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</si>
  <si>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</si>
  <si>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</si>
  <si>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</si>
  <si>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</si>
  <si>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</si>
  <si>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</si>
  <si>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</si>
  <si>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</si>
  <si>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</si>
  <si>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</si>
  <si>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</si>
  <si>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</si>
  <si>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</si>
  <si>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</si>
  <si>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</si>
  <si>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</si>
  <si>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</si>
  <si>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</si>
  <si>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</si>
  <si>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</si>
  <si>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</si>
  <si>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</si>
  <si>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</si>
  <si>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</si>
  <si>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</si>
  <si>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</si>
  <si>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</si>
  <si>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</si>
  <si>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</si>
  <si>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</si>
  <si>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</si>
  <si>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</si>
  <si>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</si>
  <si>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</si>
  <si>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</si>
  <si>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</si>
  <si>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</si>
  <si>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</si>
  <si>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</si>
  <si>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</si>
  <si>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</si>
  <si>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</si>
  <si>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</si>
  <si>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</si>
  <si>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</si>
  <si>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</si>
  <si>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</si>
  <si>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</si>
  <si>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</si>
  <si>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</si>
  <si>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</si>
  <si>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</si>
  <si>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</si>
  <si>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</si>
  <si>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</si>
  <si>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</si>
  <si>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</si>
  <si>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</si>
  <si>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</si>
  <si>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</si>
  <si>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</si>
  <si>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</si>
  <si>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</si>
  <si>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</si>
  <si>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</si>
  <si>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</si>
  <si>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</si>
  <si>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</si>
  <si>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</si>
  <si>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</si>
  <si>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</si>
  <si>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</si>
  <si>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</si>
  <si>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</si>
  <si>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</si>
  <si>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</si>
  <si>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</si>
  <si>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</si>
  <si>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</si>
  <si>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</si>
  <si>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</si>
  <si>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</si>
  <si>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</si>
  <si>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</si>
  <si>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</si>
  <si>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</si>
  <si>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</si>
  <si>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</si>
  <si>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</si>
  <si>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</si>
  <si>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</si>
  <si>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</si>
  <si>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</si>
  <si>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</si>
  <si>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</si>
  <si>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</si>
  <si>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</si>
  <si>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</si>
  <si>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</si>
  <si>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</si>
  <si>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</si>
  <si>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</si>
  <si>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</si>
  <si>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</si>
  <si>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</si>
  <si>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</si>
  <si>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</si>
  <si>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</si>
  <si>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</si>
  <si>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</si>
  <si>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</si>
  <si>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</si>
  <si>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</si>
  <si>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</si>
  <si>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</si>
  <si>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</si>
  <si>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</si>
  <si>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</si>
  <si>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</si>
  <si>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</si>
  <si>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</si>
  <si>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</si>
  <si>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</si>
  <si>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</si>
  <si>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</si>
  <si>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</si>
  <si>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</si>
  <si>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</si>
  <si>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</si>
  <si>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</si>
  <si>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</si>
  <si>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</si>
  <si>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</si>
  <si>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</si>
  <si>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</si>
  <si>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</si>
  <si>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</si>
  <si>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</si>
  <si>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</si>
  <si>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</si>
  <si>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</si>
  <si>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</si>
  <si>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</si>
  <si>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</si>
  <si>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</si>
  <si>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No one really understands me.</t>
  </si>
  <si>
    <t>I always feel on the outside of groups.</t>
  </si>
  <si>
    <t>My family was always different from other families around us.</t>
  </si>
  <si>
    <t>I sometimes feel as if I'm an alien.</t>
  </si>
  <si>
    <t>If I disappeared tomorrow, no one would notice.</t>
  </si>
  <si>
    <t>No man/woman I desire could love me once he/she knew the real me.</t>
  </si>
  <si>
    <t>I am inherently flawed and defective</t>
  </si>
  <si>
    <t>No matter how hard I try, I feel that I won't be able to get a significant man/woman to respect me or feel that I am worthwhile.</t>
  </si>
  <si>
    <t>I'm unworthy of the love, attention, and respect of others.</t>
  </si>
  <si>
    <t>I feel that I'm not lovable.</t>
  </si>
  <si>
    <t>I am too unacceptable in very basic ways to reveal myself to other people.</t>
  </si>
  <si>
    <t>No one I desire would want to stay close to me if he/she knew the real me.</t>
  </si>
  <si>
    <t>If others found out about my basic defects, I could not face them.</t>
  </si>
  <si>
    <t>When people like me, I feel I am fooling them.</t>
  </si>
  <si>
    <t>I often find myself drawn to people who are very critical of me or reject me.</t>
  </si>
  <si>
    <t>I have inner secrets that I don't want people close to me to find out.</t>
  </si>
  <si>
    <t>It is my fault that my parent(s) could not love me enough.</t>
  </si>
  <si>
    <t>I don't let people know the real me.</t>
  </si>
  <si>
    <t>One of my greatest fears is that my defects will be exposed.</t>
  </si>
  <si>
    <t>I cannot understand how anyone could love me.</t>
  </si>
  <si>
    <t>Almost nothing I do at our work (or school) is as good as other people can do.</t>
  </si>
  <si>
    <t>I'm incompetent when it comes to achievement.</t>
  </si>
  <si>
    <t>Most other people are more capable than I am in areas of work (or school) and achievement.</t>
  </si>
  <si>
    <t>I'm a failure.</t>
  </si>
  <si>
    <t>I'm not as talented as most people are at their work (or school).</t>
  </si>
  <si>
    <t>I'm not as intelligent as most people when it comes to work (or school).</t>
  </si>
  <si>
    <t>I am humiliated by my failures and inadequacies in the work (or school) sphere.</t>
  </si>
  <si>
    <t>I often compare my accomplishments with others and feel that they are much more successful.</t>
  </si>
  <si>
    <t>I do not feel capable of getting by on my own in everyday life.</t>
  </si>
  <si>
    <t>I need other people to help me get by.</t>
  </si>
  <si>
    <t>I do not feel I can cope well by myself.</t>
  </si>
  <si>
    <t>I believe that other people can take care of me better than I can take care of myself.</t>
  </si>
  <si>
    <t>I have trouble tackling new tasks outside of work, unless I have someone to guide me.</t>
  </si>
  <si>
    <t>I think of myself as a dependent person when it comes to everyday functioning.</t>
  </si>
  <si>
    <t>I screw up everything I try, even outside of work (or school).</t>
  </si>
  <si>
    <t>I'm inept in most areas of life.</t>
  </si>
  <si>
    <t>If I trust my own judgment in everyday situations, I'll make the wrong decision.</t>
  </si>
  <si>
    <t>I lack common sense.</t>
  </si>
  <si>
    <t>My judgment cannot be relied on in everyday situations.</t>
  </si>
  <si>
    <t>I don't feel confident about my ability to solve everyday problems that come up.</t>
  </si>
  <si>
    <t>I feel that I need someone I can rely on to give me advice about practical issues.</t>
  </si>
  <si>
    <t>I feel more like a child than an adult when it comes to handling everyday responsibilities.</t>
  </si>
  <si>
    <t>I find the responsibilities of everyday life overwhelming.</t>
  </si>
  <si>
    <t>I can't seem to escape the feeling that something bad is about to happen.</t>
  </si>
  <si>
    <t>I feel that a disaster (natural, criminal, financial, or medical) could strike at any moment.</t>
  </si>
  <si>
    <t>I worry about becoming a street person or vagrant.</t>
  </si>
  <si>
    <t>I worry about being attacked.</t>
  </si>
  <si>
    <t>I am a fearful person.</t>
  </si>
  <si>
    <t>I worry a lot about the bad things happening in the world: crime, pollution, etc.</t>
  </si>
  <si>
    <t>I often feel that I might go crazy.</t>
  </si>
  <si>
    <t>I often feel that I'm going to have an anxiety attack.</t>
  </si>
  <si>
    <t>I often worry that I might have a heart attack or cancer, even though there is little medical reason to be concerned.</t>
  </si>
  <si>
    <t>I feel that the world is a dangerous place.</t>
  </si>
  <si>
    <t>I have not been able to separate myself from my parent(s), the way other people my age seem to.</t>
  </si>
  <si>
    <t>My parent(s) and I tend to be overinvolved in each other's lives and problems.</t>
  </si>
  <si>
    <t>It is very difficult for my parent(s) and me to keep intimate details from each other, without feeling betrayed or guilty.</t>
  </si>
  <si>
    <t>My parent(s) and I have to speak to each other almost every day, or else one of us feels guilty, hurt, disappointed, or alone.</t>
  </si>
  <si>
    <t>I often feel that I do not have a separate identity from my parents or partner.</t>
  </si>
  <si>
    <t>I often feel as if my parent(s) are living through me - I don't have a life of my own.</t>
  </si>
  <si>
    <t>It is very difficult for me to maintain any distance from the people I am intimate with; I have trouble keeping any separate sense of myself.</t>
  </si>
  <si>
    <t>I am so involved with my partner or parent(s) that I do not really know who I am or what I want.</t>
  </si>
  <si>
    <t>I have trouble separating my point of view or opinion from that of my parent(s) or partner.</t>
  </si>
  <si>
    <t>I often feel that I have no privacy when it comes to my parent(s) or partner.</t>
  </si>
  <si>
    <t>I feel that my parent(s) are, or would be, very hurt about my living on my own, away from them.</t>
  </si>
  <si>
    <t>I let other people have their way, because I fear the consequences.</t>
  </si>
  <si>
    <t>I believe that if I do what I want, I'm only asking for trouble.</t>
  </si>
  <si>
    <t>I feel that I have no choice but to give in to other people's wishes, or else they will retaliate or reject me in some way.</t>
  </si>
  <si>
    <t>I've always let others make choices for me, so I really don't know what I want for myself.</t>
  </si>
  <si>
    <t>I feel the major decisions in my life were not really my own.</t>
  </si>
  <si>
    <t>I worry a lot about pleasing other people, so they won't reject me.</t>
  </si>
  <si>
    <t>I have a lot of trouble demanding that my rights be respected and that my feelings be taken into account.</t>
  </si>
  <si>
    <t>I get back at people in little ways instead of showing my anger directly.</t>
  </si>
  <si>
    <t>I will go to much greater lengths than most people to avoid confrontations.</t>
  </si>
  <si>
    <t>I put others' needs before my own, or else I feel guilty.</t>
  </si>
  <si>
    <t>I feel guilty when I let other people down or disappoint them.</t>
  </si>
  <si>
    <t>I give more to other people than I get back in return.</t>
  </si>
  <si>
    <t>I'm the one who usually ends up taking care of the people I'm close to.</t>
  </si>
  <si>
    <t>There is almost nothing I couldn't put up with if I loved someone.</t>
  </si>
  <si>
    <t>I am a good person because I think of others more than of myself.</t>
  </si>
  <si>
    <t>At work, I'm usually the one to volunteer to do extra tasks or to put in extra time.</t>
  </si>
  <si>
    <t>No matter how busy I am, I can always find time for others.</t>
  </si>
  <si>
    <t>I can get by on very little, because my needs are minimal.</t>
  </si>
  <si>
    <t>I'm only happy when those around me are happy.</t>
  </si>
  <si>
    <t>I've always been the one who listens to everyone else's problems.</t>
  </si>
  <si>
    <t>I'm more comfortable giving a present than receiving one.</t>
  </si>
  <si>
    <t>Other people see me as doing too much for others and not enough for myself.</t>
  </si>
  <si>
    <t>No matter how much I give, I feel it is never enough.</t>
  </si>
  <si>
    <r>
      <t xml:space="preserve">If I do what </t>
    </r>
    <r>
      <rPr>
        <i/>
        <sz val="11"/>
        <rFont val="Arial"/>
        <family val="2"/>
      </rPr>
      <t>I</t>
    </r>
    <r>
      <rPr>
        <sz val="11"/>
        <rFont val="Arial"/>
        <family val="2"/>
      </rPr>
      <t xml:space="preserve"> want, I feel very uncomfortable.</t>
    </r>
  </si>
  <si>
    <t>It's very difficult for me to ask others to take care of my needs.</t>
  </si>
  <si>
    <t>I worry about losing control of my actions.</t>
  </si>
  <si>
    <t>I feel that I must control my emotions and impulses, or something bad is likely to happen.</t>
  </si>
  <si>
    <t>A lot of anger and resentment build up inside of me that I don't express.</t>
  </si>
  <si>
    <t>I am too self-conscious to show positive feelings to others (e.g. affection, showing I care).</t>
  </si>
  <si>
    <t>I find it hard to be warm and spontaneous.</t>
  </si>
  <si>
    <t>I control myself so much that people think I am unemotional.</t>
  </si>
  <si>
    <t>People see me as uptight emotionally.</t>
  </si>
  <si>
    <t>I strive to keep almost everything in perfect order.</t>
  </si>
  <si>
    <t>I must look my best most of the time.</t>
  </si>
  <si>
    <t>I try to do my best; I can't settle for "good enough".</t>
  </si>
  <si>
    <t>I have so much to accomplish that there is almost no time to relax.</t>
  </si>
  <si>
    <t>Almost nothing I do is quite good enough; I can always do better.</t>
  </si>
  <si>
    <t>I must meet all my responsibilities.</t>
  </si>
  <si>
    <t>I feel there is constant pressure for me to achieve and get things done.</t>
  </si>
  <si>
    <t>My relationships suffer because I push myself so hard.</t>
  </si>
  <si>
    <t>My health is suffering because I put myself under so much pressure to do well.</t>
  </si>
  <si>
    <t>I often sacrifice pleasure and happiness to meet my own standards.</t>
  </si>
  <si>
    <t>When I make a mistake, I deserve strong criticism.</t>
  </si>
  <si>
    <t>I can't let myself off the hook easily or make excuses for my mistakes.</t>
  </si>
  <si>
    <t>I'm a very competitive person.</t>
  </si>
  <si>
    <t>I put a good deal of emphasis on money or status.</t>
  </si>
  <si>
    <t>I always have to be Number One, in terms of performance.</t>
  </si>
  <si>
    <t>I have a lot of trouble accepting "no" for an answer when I want something from other people.</t>
  </si>
  <si>
    <t>I often get angry or irritable if I can't get what I want.</t>
  </si>
  <si>
    <t>I'm special and shouldn't have to accept many of the restrictions placed on other people.</t>
  </si>
  <si>
    <t>I hate to be constrained or kept from doing what I want.</t>
  </si>
  <si>
    <t>I feel that what I have to offer is of greater value than the contributions of others.</t>
  </si>
  <si>
    <t>I usually put my needs ahead of the needs of others.</t>
  </si>
  <si>
    <t>I feel that I shouldn't have to follow the normal rules and conventions other people do.</t>
  </si>
  <si>
    <t>I often find that I am so involved in my own priorities that I don't have time to give to friends or family.</t>
  </si>
  <si>
    <t>People often tell me I am very controlling about the ways things are done.</t>
  </si>
  <si>
    <t>I get very irritated when people won't do what I ask of them.</t>
  </si>
  <si>
    <t>I can't tolerate other people telling me what to do.</t>
  </si>
  <si>
    <t>I have great difficulty getting myself to stop drinking, smoking, overeating, or other problem behaviours.</t>
  </si>
  <si>
    <t>I can't seem to discipline myself to complete routine or boring tasks.</t>
  </si>
  <si>
    <t>Often I allow myself to carry through on impulses and express emotions that get me into trouble or hurt other people.</t>
  </si>
  <si>
    <t>It often happens that, once I start to feel angry, I just can't control it.</t>
  </si>
  <si>
    <t>I tend to overdo things, even though I know they are bad for me.</t>
  </si>
  <si>
    <t>I get bored very easily.</t>
  </si>
  <si>
    <t>When tasks become difficult, I usually cannot persevere and complete them.</t>
  </si>
  <si>
    <t>I can't concentrate on anything for too long.</t>
  </si>
  <si>
    <t>I can't force myself to do things I don't enjoy, even when I know it's for my own good.</t>
  </si>
  <si>
    <t>I lose my temper at the slightest offense.</t>
  </si>
  <si>
    <t>I have rarely been able to stick to my resolutions.</t>
  </si>
  <si>
    <t>I can almost never hold back from showing people how I really feel, no matter what the cost may be.</t>
  </si>
  <si>
    <t>I often do things impulsively that I later regret.</t>
  </si>
  <si>
    <t>It is important to me to be liked by almost everyone I know.</t>
  </si>
  <si>
    <t>I change myself depending on the people I'm with, so they'll like me more.</t>
  </si>
  <si>
    <t>I try hard to fit in.</t>
  </si>
  <si>
    <t>My self-esteem is based mostly on how other people view me.</t>
  </si>
  <si>
    <t>Having money and knowing important people makes me feel worthwhile.</t>
  </si>
  <si>
    <t>I spend a lot of time on my physical appearance so people will value me.</t>
  </si>
  <si>
    <t>Accomplishments are most valuable to me if other people notice them.</t>
  </si>
  <si>
    <t>I am so focused on fitting in that sometimes I don't know who I am.</t>
  </si>
  <si>
    <t>I find it hard to set my own goals, without taking into account how others will respond to my choices.</t>
  </si>
  <si>
    <t>When I look at my life decisions, I see that I made most of them with other people's approval in mind.</t>
  </si>
  <si>
    <t>Even if I don't like someone, I still want him or her to like me.</t>
  </si>
  <si>
    <t>Unless I get a lot of attention from others, I feel less important.</t>
  </si>
  <si>
    <t>If I make remarks at a meeting or am introduced at a gathering, I look forward to recognition and admiration.</t>
  </si>
  <si>
    <t>Lots of praise and compliments make me feel like a worthwhile person.</t>
  </si>
  <si>
    <t>Even when things seem to be going well, I feel that it is only temporary.</t>
  </si>
  <si>
    <t>If something good happens, I worry that something bad is likely to follow.</t>
  </si>
  <si>
    <t>You can't be too careful; something will almost always go wrong.</t>
  </si>
  <si>
    <t>No matter how hard I work, I worry that I could be wiped out financially.</t>
  </si>
  <si>
    <t>I worry that a wrong decision could lead to disaster.</t>
  </si>
  <si>
    <t>I often obsess over minor decisions, because the consequences of making a mistake seem so serious.</t>
  </si>
  <si>
    <r>
      <t xml:space="preserve">I feel better assuming that things will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work out for me, so that I don't feel disappointed if things go wrong.</t>
    </r>
  </si>
  <si>
    <t>I focus more on the negative aspects of life and of events than on the positive.</t>
  </si>
  <si>
    <t>I tend to be pessimistic.</t>
  </si>
  <si>
    <t>People close to me consider me a worrier.</t>
  </si>
  <si>
    <t>If I make a mistake, I deserve to be punished.</t>
  </si>
  <si>
    <t>There is no excuse if I make a mistake.</t>
  </si>
  <si>
    <t>People who don't "pull their own weight" should get punished in some way.</t>
  </si>
  <si>
    <t>Most of the time, I don't accept the excuses other people make. They're just not willing to accept responsibility and pay the consequences.</t>
  </si>
  <si>
    <t>If I don't do the job, I should suffer the consequences.</t>
  </si>
  <si>
    <t>I get upset when I think someone has been "let off the hook" too easily.</t>
  </si>
  <si>
    <t>I get angry when people make excuses for themselves, or blame other people for their problems.</t>
  </si>
  <si>
    <t>I often think about mistakes I've made and feel angry with myself.</t>
  </si>
  <si>
    <t>When people do something bad, I have trouble applying the phrase, "forgive and forget".</t>
  </si>
  <si>
    <t>I hold grudges, even after someone has apologised.</t>
  </si>
  <si>
    <t>It doesn't matter why I make a mistake; when I do something wrong, I should pay the price.</t>
  </si>
  <si>
    <t>I "beat up" on myself a lot for things I screw up.</t>
  </si>
  <si>
    <t>I'm a bad person who deserves to be punished.</t>
  </si>
  <si>
    <t>4?</t>
  </si>
  <si>
    <t>ds</t>
  </si>
  <si>
    <t>fa</t>
  </si>
  <si>
    <t>di</t>
  </si>
  <si>
    <t>vu</t>
  </si>
  <si>
    <t>eu</t>
  </si>
  <si>
    <t>sb</t>
  </si>
  <si>
    <t>ss</t>
  </si>
  <si>
    <t>ei</t>
  </si>
  <si>
    <t>us</t>
  </si>
  <si>
    <t>et</t>
  </si>
  <si>
    <t>is</t>
  </si>
  <si>
    <t>as</t>
  </si>
  <si>
    <t>np</t>
  </si>
  <si>
    <t>pu</t>
  </si>
  <si>
    <t>ed</t>
  </si>
  <si>
    <t>ab</t>
  </si>
  <si>
    <t>ma</t>
  </si>
  <si>
    <t>Total ed</t>
  </si>
  <si>
    <t>Total ab</t>
  </si>
  <si>
    <t>Total ma</t>
  </si>
  <si>
    <t>Total ds</t>
  </si>
  <si>
    <t>Total fa</t>
  </si>
  <si>
    <t>Total di</t>
  </si>
  <si>
    <t>Total vu</t>
  </si>
  <si>
    <t>Total eu</t>
  </si>
  <si>
    <t>Total sb</t>
  </si>
  <si>
    <t>Total ss</t>
  </si>
  <si>
    <t>Total ei</t>
  </si>
  <si>
    <t>Total us</t>
  </si>
  <si>
    <t>Total et</t>
  </si>
  <si>
    <t>Total is</t>
  </si>
  <si>
    <t>Total as</t>
  </si>
  <si>
    <t>Total np</t>
  </si>
  <si>
    <t>Total pu</t>
  </si>
  <si>
    <t>Emotional Deprivation (9)</t>
  </si>
  <si>
    <t>Abandonment (17)</t>
  </si>
  <si>
    <t>Mistrust/Abuse (17)</t>
  </si>
  <si>
    <t>Social Isolation (10)</t>
  </si>
  <si>
    <t>Defectiveness (15)</t>
  </si>
  <si>
    <t>Failure (9)</t>
  </si>
  <si>
    <t>Dependence (15)</t>
  </si>
  <si>
    <t>Vulnerability (12)</t>
  </si>
  <si>
    <t>Enmeshment (11)</t>
  </si>
  <si>
    <t>Subjugation (10)</t>
  </si>
  <si>
    <t>Self-Sacrifice (17)</t>
  </si>
  <si>
    <t>Emotional Inhibition (9)</t>
  </si>
  <si>
    <t>Unrelenting Standards (16)</t>
  </si>
  <si>
    <t>Entitlement (11)</t>
  </si>
  <si>
    <t>Insufficient Self-Control (15)</t>
  </si>
  <si>
    <t>Approval-Seeking (14)</t>
  </si>
  <si>
    <t>Negativity/Pessimism (11)</t>
  </si>
  <si>
    <t>Punitiveness (14)</t>
  </si>
  <si>
    <t>si</t>
  </si>
  <si>
    <t>Total si</t>
  </si>
  <si>
    <t>Total (%)</t>
  </si>
  <si>
    <t>Low</t>
  </si>
  <si>
    <t>Medium</t>
  </si>
  <si>
    <t>Norms for YSQ</t>
  </si>
  <si>
    <t>0-8</t>
  </si>
  <si>
    <t>19-30</t>
  </si>
  <si>
    <t>9-18</t>
  </si>
  <si>
    <t>31-54</t>
  </si>
  <si>
    <t>0-12</t>
  </si>
  <si>
    <t>13-25</t>
  </si>
  <si>
    <t>26-39</t>
  </si>
  <si>
    <t>40-102</t>
  </si>
  <si>
    <t>31-60</t>
  </si>
  <si>
    <t>40-90</t>
  </si>
  <si>
    <t>31-72</t>
  </si>
  <si>
    <t>31-66</t>
  </si>
  <si>
    <t>40-96</t>
  </si>
  <si>
    <t>40-84</t>
  </si>
  <si>
    <r>
      <t xml:space="preserve">For example, </t>
    </r>
    <r>
      <rPr>
        <b/>
        <sz val="12"/>
        <rFont val="Arial"/>
        <family val="2"/>
      </rPr>
      <t>YSQ Blogs, John</t>
    </r>
    <r>
      <rPr>
        <b/>
        <i/>
        <sz val="12"/>
        <rFont val="Arial"/>
        <family val="2"/>
      </rPr>
      <t>"</t>
    </r>
  </si>
  <si>
    <r>
      <rPr>
        <b/>
        <sz val="12"/>
        <rFont val="Arial"/>
        <family val="2"/>
      </rPr>
      <t xml:space="preserve">questions </t>
    </r>
    <r>
      <rPr>
        <sz val="12"/>
        <rFont val="Arial"/>
        <family val="2"/>
      </rPr>
      <t>and that the answers are in the grey boxes.</t>
    </r>
  </si>
  <si>
    <r>
      <t xml:space="preserve">Read each question and place your answer (1, 2, 3, 4, 5 OR 6) in the </t>
    </r>
    <r>
      <rPr>
        <b/>
        <sz val="12"/>
        <rFont val="Arial"/>
        <family val="2"/>
      </rPr>
      <t>grey box</t>
    </r>
    <r>
      <rPr>
        <sz val="12"/>
        <rFont val="Arial"/>
        <family val="2"/>
      </rPr>
      <t xml:space="preserve"> on the right side.  Make sure you </t>
    </r>
    <r>
      <rPr>
        <b/>
        <sz val="12"/>
        <rFont val="Arial"/>
        <family val="2"/>
      </rPr>
      <t xml:space="preserve">answer all the </t>
    </r>
  </si>
  <si>
    <t>5 or 6?</t>
  </si>
  <si>
    <t>Total (5s &amp; 6s) %</t>
  </si>
  <si>
    <t>Total (5s &amp; 6s)</t>
  </si>
  <si>
    <r>
      <t>Save the document to "YSQ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Surname,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First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Name"</t>
    </r>
  </si>
  <si>
    <r>
      <t>Email</t>
    </r>
    <r>
      <rPr>
        <sz val="12"/>
        <rFont val="Arial"/>
        <family val="2"/>
      </rPr>
      <t xml:space="preserve"> your document to me at </t>
    </r>
    <r>
      <rPr>
        <b/>
        <sz val="12"/>
        <rFont val="Arial"/>
        <family val="2"/>
      </rPr>
      <t>andrea@foundationpsychology.com.au</t>
    </r>
  </si>
  <si>
    <t>Sometimes I am so worried about people leaving me that I drive them away.</t>
  </si>
  <si>
    <t>I become upset when someone leaves me alone, even for a short period of time.</t>
  </si>
  <si>
    <t>I can't let myself get really close to other people, because I cannot  be sure they will always be there.</t>
  </si>
  <si>
    <t>I feel that people will take advantage of me.</t>
  </si>
  <si>
    <t>It is only a matter of time before someone betrays me</t>
  </si>
  <si>
    <t>I'm usually on the lookout for people's ulterior motives.</t>
  </si>
  <si>
    <t>I'm so busy doing things for the people that I care about that I have little time for myself.</t>
  </si>
  <si>
    <t>I find it embarrassing to express my feelings to others.</t>
  </si>
  <si>
    <t>I have a very difficult time sacrificing immediate gratification to achieve a long-range goal.</t>
  </si>
  <si>
    <t>I find myself clinging to people I'm close to, because I'm afraid they'll leave me.</t>
  </si>
  <si>
    <t>I often feel embarrassed around other people, because I don't measure up to them in terms of my accomplishments.</t>
  </si>
  <si>
    <t>I take great precautions to avoid getting sick or hurt.</t>
  </si>
  <si>
    <t>I worry that I'm developing a serious illness, even though nothing serious has been diagnosed by a physician.</t>
  </si>
  <si>
    <t>If I don't try my hardest, I should expect to lose out.</t>
  </si>
  <si>
    <t>If people get too enthusiastic about something, I become uncomfortable and feel like warning them of what could go wrong.</t>
  </si>
  <si>
    <t>I must be the best at most of what I do; I can't accept second best.</t>
  </si>
  <si>
    <t>I worry that I might seriously harm someone physically or emotionally, if my anger gets out of control.</t>
  </si>
  <si>
    <t>In relationships, I let the other person have the upper hand.</t>
  </si>
  <si>
    <t>I feel attracted to a partner who can't be there for me in a committed way.</t>
  </si>
  <si>
    <t>I haven't had enough love and attention.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</si>
</sst>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C09]dd\ mmmm\ yyyy;@"/>
    <numFmt numFmtId="165" formatCode="[$-409]mmmm\ d\,\ yyyy;@"/>
    <numFmt numFmtId="166" formatCode="0.0;[Red]0.0"/>
    <numFmt numFmtId="167" formatCode="dd/mm/yyyy"/>
  </numFmts>
  <fonts count="35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b/>
      <i/>
      <sz val="9"/>
      <color indexed="9"/>
      <name val="Arial"/>
      <family val="2"/>
    </font>
    <font>
      <i/>
      <sz val="11"/>
      <name val="Arial"/>
      <family val="2"/>
    </font>
    <font>
      <b/>
      <i/>
      <sz val="9"/>
      <color theme="0"/>
      <name val="Arial"/>
      <family val="2"/>
    </font>
    <font>
      <sz val="9"/>
      <color theme="1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7" fillId="0" borderId="0" xfId="0" applyFont="1"/>
    <xf numFmtId="164" fontId="7" fillId="0" borderId="0" xfId="0" applyNumberFormat="1" applyFont="1"/>
    <xf numFmtId="0" fontId="4" fillId="0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0" fillId="0" borderId="0" xfId="0" applyFont="1"/>
    <xf numFmtId="0" fontId="0" fillId="0" borderId="0" xfId="0" applyFill="1" applyBorder="1"/>
    <xf numFmtId="0" fontId="0" fillId="0" borderId="0" xfId="0" applyAlignment="1"/>
    <xf numFmtId="0" fontId="0" fillId="3" borderId="0" xfId="0" applyFill="1" applyBorder="1"/>
    <xf numFmtId="0" fontId="6" fillId="0" borderId="0" xfId="0" applyFont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20" fillId="3" borderId="0" xfId="0" applyFont="1" applyFill="1" applyAlignment="1">
      <alignment horizontal="left"/>
    </xf>
    <xf numFmtId="0" fontId="17" fillId="0" borderId="0" xfId="0" applyFont="1"/>
    <xf numFmtId="0" fontId="20" fillId="3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/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0" xfId="0" applyFont="1"/>
    <xf numFmtId="0" fontId="19" fillId="0" borderId="0" xfId="0" applyFont="1" applyFill="1"/>
    <xf numFmtId="0" fontId="20" fillId="0" borderId="0" xfId="0" applyFont="1" applyFill="1" applyAlignment="1">
      <alignment horizontal="left"/>
    </xf>
    <xf numFmtId="0" fontId="10" fillId="0" borderId="0" xfId="0" applyFont="1" applyFill="1"/>
    <xf numFmtId="0" fontId="23" fillId="0" borderId="0" xfId="0" applyFont="1" applyFill="1" applyAlignment="1">
      <alignment horizontal="center"/>
    </xf>
    <xf numFmtId="0" fontId="8" fillId="0" borderId="0" xfId="0" applyFont="1"/>
    <xf numFmtId="0" fontId="25" fillId="0" borderId="0" xfId="0" applyFont="1"/>
    <xf numFmtId="0" fontId="15" fillId="3" borderId="7" xfId="0" applyFont="1" applyFill="1" applyBorder="1"/>
    <xf numFmtId="0" fontId="15" fillId="3" borderId="1" xfId="0" applyFont="1" applyFill="1" applyBorder="1"/>
    <xf numFmtId="165" fontId="15" fillId="3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20" fillId="5" borderId="0" xfId="0" applyNumberFormat="1" applyFont="1" applyFill="1" applyAlignment="1">
      <alignment horizontal="left"/>
    </xf>
    <xf numFmtId="0" fontId="20" fillId="5" borderId="0" xfId="0" applyFont="1" applyFill="1"/>
    <xf numFmtId="0" fontId="20" fillId="3" borderId="8" xfId="0" applyFont="1" applyFill="1" applyBorder="1" applyAlignment="1">
      <alignment horizontal="center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16" fontId="29" fillId="3" borderId="10" xfId="0" applyNumberFormat="1" applyFont="1" applyFill="1" applyBorder="1" applyAlignment="1">
      <alignment horizontal="center"/>
    </xf>
    <xf numFmtId="0" fontId="30" fillId="6" borderId="10" xfId="0" applyFont="1" applyFill="1" applyBorder="1" applyAlignment="1">
      <alignment horizontal="center"/>
    </xf>
    <xf numFmtId="0" fontId="30" fillId="7" borderId="10" xfId="0" applyFont="1" applyFill="1" applyBorder="1" applyAlignment="1">
      <alignment horizontal="center"/>
    </xf>
    <xf numFmtId="0" fontId="30" fillId="8" borderId="10" xfId="0" applyFont="1" applyFill="1" applyBorder="1" applyAlignment="1">
      <alignment horizontal="center"/>
    </xf>
    <xf numFmtId="0" fontId="30" fillId="9" borderId="10" xfId="0" applyFont="1" applyFill="1" applyBorder="1" applyAlignment="1">
      <alignment horizontal="center"/>
    </xf>
    <xf numFmtId="0" fontId="30" fillId="10" borderId="10" xfId="0" applyFont="1" applyFill="1" applyBorder="1" applyAlignment="1">
      <alignment horizontal="center"/>
    </xf>
    <xf numFmtId="0" fontId="30" fillId="11" borderId="1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5" borderId="11" xfId="0" applyFont="1" applyFill="1" applyBorder="1"/>
    <xf numFmtId="0" fontId="9" fillId="5" borderId="12" xfId="0" applyFont="1" applyFill="1" applyBorder="1"/>
    <xf numFmtId="0" fontId="0" fillId="5" borderId="12" xfId="0" applyFill="1" applyBorder="1"/>
    <xf numFmtId="0" fontId="4" fillId="5" borderId="13" xfId="0" applyFont="1" applyFill="1" applyBorder="1"/>
    <xf numFmtId="0" fontId="11" fillId="5" borderId="14" xfId="0" applyFont="1" applyFill="1" applyBorder="1"/>
    <xf numFmtId="0" fontId="2" fillId="5" borderId="1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2" fontId="8" fillId="5" borderId="15" xfId="0" applyNumberFormat="1" applyFont="1" applyFill="1" applyBorder="1" applyAlignment="1"/>
    <xf numFmtId="2" fontId="1" fillId="5" borderId="15" xfId="0" applyNumberFormat="1" applyFont="1" applyFill="1" applyBorder="1" applyAlignment="1"/>
    <xf numFmtId="2" fontId="1" fillId="5" borderId="16" xfId="0" applyNumberFormat="1" applyFont="1" applyFill="1" applyBorder="1" applyAlignment="1"/>
    <xf numFmtId="0" fontId="4" fillId="5" borderId="12" xfId="0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1" fillId="5" borderId="19" xfId="0" applyFont="1" applyFill="1" applyBorder="1" applyAlignment="1">
      <alignment horizontal="center"/>
    </xf>
    <xf numFmtId="49" fontId="2" fillId="5" borderId="20" xfId="0" applyNumberFormat="1" applyFont="1" applyFill="1" applyBorder="1" applyAlignment="1"/>
    <xf numFmtId="0" fontId="0" fillId="0" borderId="0" xfId="0" applyFill="1" applyAlignment="1"/>
    <xf numFmtId="2" fontId="8" fillId="0" borderId="15" xfId="0" applyNumberFormat="1" applyFont="1" applyFill="1" applyBorder="1" applyAlignment="1"/>
    <xf numFmtId="166" fontId="5" fillId="0" borderId="10" xfId="0" applyNumberFormat="1" applyFont="1" applyFill="1" applyBorder="1" applyAlignment="1">
      <alignment horizontal="center"/>
    </xf>
    <xf numFmtId="0" fontId="4" fillId="5" borderId="10" xfId="0" applyFont="1" applyFill="1" applyBorder="1"/>
    <xf numFmtId="0" fontId="2" fillId="5" borderId="10" xfId="0" applyFont="1" applyFill="1" applyBorder="1" applyAlignment="1">
      <alignment horizontal="center"/>
    </xf>
    <xf numFmtId="0" fontId="9" fillId="5" borderId="10" xfId="0" applyFont="1" applyFill="1" applyBorder="1"/>
    <xf numFmtId="0" fontId="0" fillId="5" borderId="10" xfId="0" applyFill="1" applyBorder="1"/>
    <xf numFmtId="0" fontId="4" fillId="5" borderId="21" xfId="0" applyFont="1" applyFill="1" applyBorder="1" applyAlignment="1"/>
    <xf numFmtId="0" fontId="0" fillId="0" borderId="22" xfId="0" applyBorder="1" applyAlignment="1"/>
    <xf numFmtId="49" fontId="24" fillId="0" borderId="10" xfId="0" applyNumberFormat="1" applyFont="1" applyFill="1" applyBorder="1" applyAlignment="1">
      <alignment horizontal="center"/>
    </xf>
    <xf numFmtId="0" fontId="6" fillId="0" borderId="0" xfId="0" applyFont="1"/>
    <xf numFmtId="0" fontId="29" fillId="3" borderId="21" xfId="0" applyFont="1" applyFill="1" applyBorder="1" applyAlignment="1">
      <alignment horizontal="center"/>
    </xf>
    <xf numFmtId="0" fontId="30" fillId="6" borderId="21" xfId="0" applyFont="1" applyFill="1" applyBorder="1" applyAlignment="1">
      <alignment horizontal="center"/>
    </xf>
    <xf numFmtId="0" fontId="30" fillId="7" borderId="21" xfId="0" applyFont="1" applyFill="1" applyBorder="1" applyAlignment="1">
      <alignment horizontal="center"/>
    </xf>
    <xf numFmtId="0" fontId="30" fillId="8" borderId="21" xfId="0" applyFont="1" applyFill="1" applyBorder="1" applyAlignment="1">
      <alignment horizontal="center"/>
    </xf>
    <xf numFmtId="0" fontId="30" fillId="9" borderId="21" xfId="0" applyFont="1" applyFill="1" applyBorder="1" applyAlignment="1">
      <alignment horizontal="center"/>
    </xf>
    <xf numFmtId="0" fontId="30" fillId="10" borderId="21" xfId="0" applyFont="1" applyFill="1" applyBorder="1" applyAlignment="1">
      <alignment horizontal="center"/>
    </xf>
    <xf numFmtId="0" fontId="30" fillId="11" borderId="21" xfId="0" applyFont="1" applyFill="1" applyBorder="1" applyAlignment="1">
      <alignment horizontal="center"/>
    </xf>
    <xf numFmtId="0" fontId="29" fillId="3" borderId="22" xfId="0" applyFont="1" applyFill="1" applyBorder="1" applyAlignment="1">
      <alignment horizontal="center"/>
    </xf>
    <xf numFmtId="0" fontId="29" fillId="3" borderId="23" xfId="0" applyFont="1" applyFill="1" applyBorder="1" applyAlignment="1">
      <alignment horizontal="center"/>
    </xf>
    <xf numFmtId="0" fontId="30" fillId="6" borderId="23" xfId="0" applyFont="1" applyFill="1" applyBorder="1" applyAlignment="1">
      <alignment horizontal="center"/>
    </xf>
    <xf numFmtId="0" fontId="30" fillId="7" borderId="23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0" fontId="30" fillId="9" borderId="23" xfId="0" applyFont="1" applyFill="1" applyBorder="1" applyAlignment="1">
      <alignment horizontal="center"/>
    </xf>
    <xf numFmtId="0" fontId="30" fillId="10" borderId="23" xfId="0" applyFont="1" applyFill="1" applyBorder="1" applyAlignment="1">
      <alignment horizontal="center"/>
    </xf>
    <xf numFmtId="0" fontId="30" fillId="11" borderId="23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49" fontId="2" fillId="5" borderId="24" xfId="0" applyNumberFormat="1" applyFont="1" applyFill="1" applyBorder="1" applyAlignment="1"/>
    <xf numFmtId="0" fontId="0" fillId="0" borderId="26" xfId="0" applyBorder="1"/>
    <xf numFmtId="0" fontId="1" fillId="5" borderId="25" xfId="0" applyFont="1" applyFill="1" applyBorder="1" applyAlignment="1">
      <alignment horizontal="center"/>
    </xf>
    <xf numFmtId="0" fontId="1" fillId="5" borderId="28" xfId="0" applyFont="1" applyFill="1" applyBorder="1"/>
    <xf numFmtId="0" fontId="1" fillId="5" borderId="27" xfId="0" applyFont="1" applyFill="1" applyBorder="1" applyAlignment="1">
      <alignment horizontal="center"/>
    </xf>
    <xf numFmtId="0" fontId="1" fillId="5" borderId="29" xfId="0" applyFont="1" applyFill="1" applyBorder="1"/>
    <xf numFmtId="0" fontId="1" fillId="5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49" fontId="33" fillId="0" borderId="0" xfId="0" applyNumberFormat="1" applyFont="1" applyAlignment="1">
      <alignment horizontal="left"/>
    </xf>
    <xf numFmtId="0" fontId="34" fillId="3" borderId="8" xfId="0" applyFont="1" applyFill="1" applyBorder="1" applyAlignment="1">
      <alignment horizontal="center"/>
    </xf>
    <xf numFmtId="0" fontId="32" fillId="0" borderId="0" xfId="0" applyFont="1"/>
    <xf numFmtId="49" fontId="33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22" fillId="3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9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Alignment="1">
      <alignment horizontal="center"/>
    </xf>
    <xf numFmtId="0" fontId="21" fillId="3" borderId="4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49" fontId="18" fillId="4" borderId="0" xfId="0" applyNumberFormat="1" applyFont="1" applyFill="1" applyAlignment="1">
      <alignment horizontal="left"/>
    </xf>
    <xf numFmtId="0" fontId="25" fillId="0" borderId="0" xfId="0" applyFont="1" applyAlignment="1">
      <alignment horizontal="center"/>
    </xf>
    <xf numFmtId="0" fontId="18" fillId="4" borderId="0" xfId="0" applyFont="1" applyFill="1" applyAlignment="1">
      <alignment horizontal="left"/>
    </xf>
    <xf numFmtId="167" fontId="18" fillId="4" borderId="0" xfId="0" applyNumberFormat="1" applyFont="1" applyFill="1" applyAlignment="1">
      <alignment horizontal="left"/>
    </xf>
    <xf numFmtId="0" fontId="26" fillId="3" borderId="0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6" fillId="3" borderId="0" xfId="0" applyFont="1" applyFill="1" applyAlignment="1">
      <alignment horizontal="center"/>
    </xf>
  </cellXfs>
  <cellStyles count="1">
    <cellStyle name="Normal" xfId="0" builtinId="0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CCCCFF"/>
      <color rgb="FFCCFFCC"/>
      <color rgb="FF99CCFF"/>
      <color rgb="FFFFCCFF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79545335674666"/>
          <c:y val="7.9286461806674313E-2"/>
          <c:w val="0.78949842768308964"/>
          <c:h val="0.8491324296714797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Graphing!$A$2:$A$19</c:f>
              <c:strCache>
                <c:ptCount val="18"/>
                <c:pt idx="0">
                  <c:v>Emotional Deprivation (9)</c:v>
                </c:pt>
                <c:pt idx="1">
                  <c:v>Abandonment (17)</c:v>
                </c:pt>
                <c:pt idx="2">
                  <c:v>Mistrust/Abuse (17)</c:v>
                </c:pt>
                <c:pt idx="3">
                  <c:v>Social Isolation (10)</c:v>
                </c:pt>
                <c:pt idx="4">
                  <c:v>Defectiveness (15)</c:v>
                </c:pt>
                <c:pt idx="5">
                  <c:v>Failure (9)</c:v>
                </c:pt>
                <c:pt idx="6">
                  <c:v>Dependence (15)</c:v>
                </c:pt>
                <c:pt idx="7">
                  <c:v>Vulnerability (12)</c:v>
                </c:pt>
                <c:pt idx="8">
                  <c:v>Enmeshment (11)</c:v>
                </c:pt>
                <c:pt idx="9">
                  <c:v>Subjugation (10)</c:v>
                </c:pt>
                <c:pt idx="10">
                  <c:v>Self-Sacrifice (17)</c:v>
                </c:pt>
                <c:pt idx="11">
                  <c:v>Emotional Inhibition (9)</c:v>
                </c:pt>
                <c:pt idx="12">
                  <c:v>Unrelenting Standards (16)</c:v>
                </c:pt>
                <c:pt idx="13">
                  <c:v>Entitlement (11)</c:v>
                </c:pt>
                <c:pt idx="14">
                  <c:v>Insufficient Self-Control (15)</c:v>
                </c:pt>
                <c:pt idx="15">
                  <c:v>Approval-Seeking (14)</c:v>
                </c:pt>
                <c:pt idx="16">
                  <c:v>Negativity/Pessimism (11)</c:v>
                </c:pt>
                <c:pt idx="17">
                  <c:v>Punitiveness (14)</c:v>
                </c:pt>
              </c:strCache>
            </c:strRef>
          </c:cat>
          <c:val>
            <c:numRef>
              <c:f>Graphing!$E$2:$E$19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C-4EA1-9520-08ABE5C2D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660944"/>
        <c:axId val="1"/>
      </c:barChart>
      <c:catAx>
        <c:axId val="625660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Subscale (4s, 5s, 6s) Score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;[Red]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660944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79545335674666"/>
          <c:y val="7.9286461806674313E-2"/>
          <c:w val="0.78949842768308964"/>
          <c:h val="0.8491324296714797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Graphing!$A$2:$A$19</c:f>
              <c:strCache>
                <c:ptCount val="18"/>
                <c:pt idx="0">
                  <c:v>Emotional Deprivation (9)</c:v>
                </c:pt>
                <c:pt idx="1">
                  <c:v>Abandonment (17)</c:v>
                </c:pt>
                <c:pt idx="2">
                  <c:v>Mistrust/Abuse (17)</c:v>
                </c:pt>
                <c:pt idx="3">
                  <c:v>Social Isolation (10)</c:v>
                </c:pt>
                <c:pt idx="4">
                  <c:v>Defectiveness (15)</c:v>
                </c:pt>
                <c:pt idx="5">
                  <c:v>Failure (9)</c:v>
                </c:pt>
                <c:pt idx="6">
                  <c:v>Dependence (15)</c:v>
                </c:pt>
                <c:pt idx="7">
                  <c:v>Vulnerability (12)</c:v>
                </c:pt>
                <c:pt idx="8">
                  <c:v>Enmeshment (11)</c:v>
                </c:pt>
                <c:pt idx="9">
                  <c:v>Subjugation (10)</c:v>
                </c:pt>
                <c:pt idx="10">
                  <c:v>Self-Sacrifice (17)</c:v>
                </c:pt>
                <c:pt idx="11">
                  <c:v>Emotional Inhibition (9)</c:v>
                </c:pt>
                <c:pt idx="12">
                  <c:v>Unrelenting Standards (16)</c:v>
                </c:pt>
                <c:pt idx="13">
                  <c:v>Entitlement (11)</c:v>
                </c:pt>
                <c:pt idx="14">
                  <c:v>Insufficient Self-Control (15)</c:v>
                </c:pt>
                <c:pt idx="15">
                  <c:v>Approval-Seeking (14)</c:v>
                </c:pt>
                <c:pt idx="16">
                  <c:v>Negativity/Pessimism (11)</c:v>
                </c:pt>
                <c:pt idx="17">
                  <c:v>Punitiveness (14)</c:v>
                </c:pt>
              </c:strCache>
            </c:strRef>
          </c:cat>
          <c:val>
            <c:numRef>
              <c:f>Graphing!$G$2:$G$19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1-44AC-89B2-0288B8E55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660944"/>
        <c:axId val="1"/>
      </c:barChart>
      <c:catAx>
        <c:axId val="625660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Extreme (5s &amp; 6s) Subscale Score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;[Red]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660944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106680</xdr:colOff>
      <xdr:row>3</xdr:row>
      <xdr:rowOff>167640</xdr:rowOff>
    </xdr:from>
    <xdr:to>
      <xdr:col>14</xdr:col>
      <xdr:colOff>271391</xdr:colOff>
      <xdr:row>9</xdr:row>
      <xdr:rowOff>34059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5080" y="746760"/>
          <a:ext cx="2664071" cy="103989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12</xdr:col>
      <xdr:colOff>518160</xdr:colOff>
      <xdr:row>3</xdr:row>
      <xdr:rowOff>0</xdr:rowOff>
    </xdr:from>
    <xdr:to>
      <xdr:col>13</xdr:col>
      <xdr:colOff>365760</xdr:colOff>
      <xdr:row>5</xdr:row>
      <xdr:rowOff>190500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8016240" y="579120"/>
          <a:ext cx="472440" cy="5715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</xdr:colOff>
      <xdr:row>5</xdr:row>
      <xdr:rowOff>83820</xdr:rowOff>
    </xdr:from>
    <xdr:to>
      <xdr:col>8</xdr:col>
      <xdr:colOff>464820</xdr:colOff>
      <xdr:row>7</xdr:row>
      <xdr:rowOff>30480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44440" y="1043940"/>
          <a:ext cx="419100" cy="34290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0</xdr:col>
      <xdr:colOff>0</xdr:colOff>
      <xdr:row>2</xdr:row>
      <xdr:rowOff>45720</xdr:rowOff>
    </xdr:from>
    <xdr:to>
      <xdr:col>2</xdr:col>
      <xdr:colOff>11910</xdr:colOff>
      <xdr:row>6</xdr:row>
      <xdr:rowOff>30480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4340"/>
          <a:ext cx="1261590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9</xdr:row>
      <xdr:rowOff>91440</xdr:rowOff>
    </xdr:from>
    <xdr:to>
      <xdr:col>5</xdr:col>
      <xdr:colOff>381000</xdr:colOff>
      <xdr:row>11</xdr:row>
      <xdr:rowOff>99060</xdr:rowOff>
    </xdr:to>
    <xdr:sp macro="" textlink="">
      <xdr:nvSpPr>
        <xdr:cNvPr id="11278" name="AutoShape 2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>
          <a:spLocks noChangeArrowheads="1"/>
        </xdr:cNvSpPr>
      </xdr:nvSpPr>
      <xdr:spPr bwMode="auto">
        <a:xfrm>
          <a:off x="1478280" y="1363980"/>
          <a:ext cx="541020" cy="358140"/>
        </a:xfrm>
        <a:custGeom>
          <a:avLst/>
          <a:gdLst>
            <a:gd name="T0" fmla="*/ 447675 w 21600"/>
            <a:gd name="T1" fmla="*/ 0 h 21600"/>
            <a:gd name="T2" fmla="*/ 0 w 21600"/>
            <a:gd name="T3" fmla="*/ 184150 h 21600"/>
            <a:gd name="T4" fmla="*/ 447675 w 21600"/>
            <a:gd name="T5" fmla="*/ 368300 h 21600"/>
            <a:gd name="T6" fmla="*/ 596900 w 21600"/>
            <a:gd name="T7" fmla="*/ 18415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20</xdr:row>
      <xdr:rowOff>152400</xdr:rowOff>
    </xdr:from>
    <xdr:to>
      <xdr:col>12</xdr:col>
      <xdr:colOff>15240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52</xdr:row>
      <xdr:rowOff>0</xdr:rowOff>
    </xdr:from>
    <xdr:to>
      <xdr:col>12</xdr:col>
      <xdr:colOff>19050</xdr:colOff>
      <xdr:row>83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showGridLines="0" topLeftCell="A12" workbookViewId="0">
      <selection activeCell="A14" sqref="A14:O14"/>
    </sheetView>
  </sheetViews>
  <sheetFormatPr defaultColWidth="9.1328125" defaultRowHeight="15" x14ac:dyDescent="0.4"/>
  <cols>
    <col min="1" max="16384" width="9.1328125" style="7"/>
  </cols>
  <sheetData>
    <row r="1" spans="1:17" x14ac:dyDescent="0.4">
      <c r="A1" s="120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27"/>
      <c r="Q1" s="28"/>
    </row>
    <row r="2" spans="1:17" x14ac:dyDescent="0.4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7" s="90" customFormat="1" x14ac:dyDescent="0.4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7" s="90" customFormat="1" x14ac:dyDescent="0.4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7" s="90" customFormat="1" x14ac:dyDescent="0.4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7" s="90" customFormat="1" x14ac:dyDescent="0.4">
      <c r="A6" s="121" t="s">
        <v>21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7" s="90" customFormat="1" x14ac:dyDescent="0.4">
      <c r="A7" s="121" t="s">
        <v>22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7" s="90" customFormat="1" x14ac:dyDescent="0.4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7" s="90" customFormat="1" x14ac:dyDescent="0.4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1:17" s="90" customFormat="1" x14ac:dyDescent="0.4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7" s="90" customFormat="1" x14ac:dyDescent="0.4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7" s="90" customFormat="1" x14ac:dyDescent="0.4">
      <c r="A12" s="119" t="s">
        <v>23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7" s="90" customFormat="1" x14ac:dyDescent="0.4"/>
    <row r="14" spans="1:17" s="90" customFormat="1" x14ac:dyDescent="0.4">
      <c r="A14" s="119" t="s">
        <v>24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7" s="90" customFormat="1" x14ac:dyDescent="0.4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7" s="90" customFormat="1" x14ac:dyDescent="0.4">
      <c r="A16" s="119" t="s">
        <v>559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s="90" customFormat="1" x14ac:dyDescent="0.4">
      <c r="A17" s="119" t="s">
        <v>558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15" s="90" customFormat="1" x14ac:dyDescent="0.4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s="90" customFormat="1" x14ac:dyDescent="0.4">
      <c r="A19" s="119" t="s">
        <v>563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</row>
    <row r="20" spans="1:15" s="90" customFormat="1" x14ac:dyDescent="0.4">
      <c r="A20" s="119" t="s">
        <v>557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s="90" customFormat="1" x14ac:dyDescent="0.4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s="90" customFormat="1" x14ac:dyDescent="0.4">
      <c r="A22" s="121" t="s">
        <v>564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s="90" customFormat="1" x14ac:dyDescent="0.4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</sheetData>
  <mergeCells count="21">
    <mergeCell ref="A19:O19"/>
    <mergeCell ref="A20:O20"/>
    <mergeCell ref="A21:O21"/>
    <mergeCell ref="A22:O22"/>
    <mergeCell ref="A23:O23"/>
    <mergeCell ref="A10:O10"/>
    <mergeCell ref="A1:O2"/>
    <mergeCell ref="A11:O11"/>
    <mergeCell ref="A12:O12"/>
    <mergeCell ref="A3:O3"/>
    <mergeCell ref="A6:O6"/>
    <mergeCell ref="A7:O7"/>
    <mergeCell ref="A9:O9"/>
    <mergeCell ref="A5:O5"/>
    <mergeCell ref="A4:O4"/>
    <mergeCell ref="A8:O8"/>
    <mergeCell ref="A18:O18"/>
    <mergeCell ref="A17:O17"/>
    <mergeCell ref="A16:O16"/>
    <mergeCell ref="A15:O15"/>
    <mergeCell ref="A14:O14"/>
  </mergeCells>
  <phoneticPr fontId="3" type="noConversion"/>
  <pageMargins left="0" right="0" top="0" bottom="0" header="0.5" footer="0.5"/>
  <pageSetup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94"/>
  <sheetViews>
    <sheetView showGridLines="0" tabSelected="1" topLeftCell="A20" workbookViewId="0">
      <selection activeCell="B29" sqref="B29:P29"/>
    </sheetView>
  </sheetViews>
  <sheetFormatPr defaultColWidth="8.6640625" defaultRowHeight="13.9" x14ac:dyDescent="0.4"/>
  <cols>
    <col min="1" max="1" width="5.1328125" style="23" customWidth="1"/>
    <col min="2" max="2" width="1.6640625" customWidth="1"/>
    <col min="3" max="3" width="2.1328125" customWidth="1"/>
    <col min="4" max="4" width="12.46484375" customWidth="1"/>
    <col min="5" max="5" width="2.46484375" customWidth="1"/>
    <col min="6" max="6" width="11" customWidth="1"/>
    <col min="10" max="11" width="8.6640625" customWidth="1"/>
    <col min="12" max="12" width="8.6640625" style="4"/>
    <col min="13" max="13" width="9.46484375" customWidth="1"/>
    <col min="14" max="15" width="8.6640625" customWidth="1"/>
    <col min="16" max="16" width="9.796875" customWidth="1"/>
    <col min="17" max="17" width="8.6640625" style="22" customWidth="1"/>
    <col min="18" max="18" width="6.6640625" customWidth="1"/>
    <col min="20" max="20" width="10.46484375" customWidth="1"/>
    <col min="22" max="22" width="10.46484375" customWidth="1"/>
  </cols>
  <sheetData>
    <row r="1" spans="1:22" ht="20.65" x14ac:dyDescent="0.6">
      <c r="A1" s="134" t="s">
        <v>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0"/>
      <c r="O1" s="14"/>
      <c r="P1" s="14"/>
      <c r="Q1" s="18"/>
      <c r="V1" s="29"/>
    </row>
    <row r="2" spans="1:22" ht="6" customHeight="1" x14ac:dyDescent="0.4">
      <c r="A2" s="132"/>
      <c r="B2" s="132"/>
      <c r="T2" s="29"/>
    </row>
    <row r="3" spans="1:22" x14ac:dyDescent="0.4">
      <c r="A3" s="136" t="s">
        <v>5</v>
      </c>
      <c r="B3" s="136"/>
      <c r="C3" s="136"/>
      <c r="D3" s="136"/>
      <c r="F3" s="139"/>
      <c r="G3" s="139"/>
      <c r="H3" s="139"/>
      <c r="I3" s="139"/>
    </row>
    <row r="4" spans="1:22" ht="6" customHeight="1" x14ac:dyDescent="0.4">
      <c r="A4" s="21"/>
      <c r="B4" s="19"/>
      <c r="C4" s="19"/>
      <c r="D4" s="19"/>
      <c r="E4" s="15"/>
      <c r="F4" s="15"/>
      <c r="G4" s="15"/>
      <c r="H4" s="15"/>
      <c r="I4" s="15"/>
    </row>
    <row r="5" spans="1:22" x14ac:dyDescent="0.4">
      <c r="A5" s="136" t="s">
        <v>16</v>
      </c>
      <c r="B5" s="136"/>
      <c r="C5" s="136"/>
      <c r="D5" s="136"/>
      <c r="F5" s="140"/>
      <c r="G5" s="140"/>
      <c r="H5" s="140"/>
      <c r="I5" s="140"/>
    </row>
    <row r="6" spans="1:22" ht="6" customHeight="1" x14ac:dyDescent="0.4">
      <c r="A6" s="21"/>
      <c r="B6" s="19"/>
      <c r="C6" s="19"/>
      <c r="D6" s="19"/>
      <c r="E6" s="15"/>
      <c r="F6" s="15"/>
      <c r="G6" s="15"/>
      <c r="H6" s="15"/>
      <c r="I6" s="15"/>
    </row>
    <row r="7" spans="1:22" x14ac:dyDescent="0.4">
      <c r="A7" s="136" t="s">
        <v>18</v>
      </c>
      <c r="B7" s="136"/>
      <c r="C7" s="136"/>
      <c r="D7" s="136"/>
      <c r="F7" s="139"/>
      <c r="G7" s="139"/>
      <c r="H7" s="139"/>
      <c r="I7" s="139"/>
      <c r="P7" s="20"/>
    </row>
    <row r="8" spans="1:22" ht="6" customHeight="1" x14ac:dyDescent="0.4">
      <c r="A8" s="21"/>
      <c r="B8" s="19"/>
      <c r="C8" s="19"/>
      <c r="D8" s="19"/>
      <c r="E8" s="15"/>
      <c r="F8" s="15"/>
      <c r="G8" s="15"/>
      <c r="H8" s="15"/>
      <c r="I8" s="15"/>
    </row>
    <row r="9" spans="1:22" x14ac:dyDescent="0.4">
      <c r="A9" s="136" t="s">
        <v>17</v>
      </c>
      <c r="B9" s="136"/>
      <c r="C9" s="136"/>
      <c r="D9" s="136"/>
      <c r="F9" s="137"/>
      <c r="G9" s="137"/>
      <c r="H9" s="137"/>
      <c r="I9" s="137"/>
    </row>
    <row r="11" spans="1:22" x14ac:dyDescent="0.4">
      <c r="A11" s="136" t="s">
        <v>20</v>
      </c>
      <c r="B11" s="136"/>
      <c r="C11" s="136"/>
      <c r="D11" s="136"/>
      <c r="F11" s="131" t="s">
        <v>27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22" ht="13.5" x14ac:dyDescent="0.35">
      <c r="F12" s="131" t="s">
        <v>28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</row>
    <row r="13" spans="1:22" x14ac:dyDescent="0.4">
      <c r="F13" s="131" t="s">
        <v>29</v>
      </c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22" x14ac:dyDescent="0.4">
      <c r="F14" s="131" t="s">
        <v>30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22" ht="13.5" x14ac:dyDescent="0.35">
      <c r="F15" s="131" t="s">
        <v>31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22" x14ac:dyDescent="0.4">
      <c r="F16" s="131" t="s">
        <v>32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13.5" x14ac:dyDescent="0.35">
      <c r="F17" s="131" t="s">
        <v>33</v>
      </c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x14ac:dyDescent="0.4">
      <c r="E18" s="4"/>
      <c r="F18" s="4"/>
      <c r="G18" s="4"/>
      <c r="H18" s="4"/>
      <c r="I18" s="4"/>
      <c r="J18" s="4"/>
      <c r="K18" s="4"/>
    </row>
    <row r="19" spans="1:17" x14ac:dyDescent="0.4">
      <c r="C19" s="4"/>
      <c r="E19" s="4"/>
      <c r="F19" s="4"/>
      <c r="G19" s="26"/>
      <c r="H19" s="26"/>
      <c r="I19" s="26"/>
      <c r="J19" s="26"/>
      <c r="K19" s="26"/>
      <c r="L19" s="26"/>
      <c r="M19" s="26"/>
    </row>
    <row r="20" spans="1:17" x14ac:dyDescent="0.4">
      <c r="C20" s="4"/>
      <c r="E20" s="4"/>
      <c r="F20" s="4"/>
      <c r="G20" s="133" t="s">
        <v>34</v>
      </c>
      <c r="H20" s="132"/>
      <c r="I20" s="132"/>
      <c r="J20" s="132"/>
      <c r="K20" s="132"/>
      <c r="L20" s="132"/>
      <c r="M20" s="132"/>
    </row>
    <row r="21" spans="1:17" ht="6" customHeight="1" x14ac:dyDescent="0.4">
      <c r="C21" s="4"/>
      <c r="E21" s="4"/>
      <c r="F21" s="4"/>
      <c r="G21" s="16"/>
      <c r="H21" s="16"/>
      <c r="I21" s="16"/>
      <c r="J21" s="16"/>
      <c r="K21" s="16"/>
      <c r="L21" s="16"/>
      <c r="M21" s="16"/>
    </row>
    <row r="22" spans="1:17" x14ac:dyDescent="0.4">
      <c r="C22" s="4"/>
      <c r="E22" s="4"/>
      <c r="F22" s="4"/>
      <c r="G22" s="16" t="s">
        <v>35</v>
      </c>
      <c r="H22" s="16"/>
      <c r="I22" s="16"/>
      <c r="J22" s="16"/>
      <c r="K22" s="16" t="s">
        <v>38</v>
      </c>
      <c r="L22" s="16"/>
      <c r="M22" s="16"/>
    </row>
    <row r="23" spans="1:17" x14ac:dyDescent="0.4">
      <c r="C23" s="4"/>
      <c r="E23" s="4"/>
      <c r="F23" s="4"/>
      <c r="G23" s="16" t="s">
        <v>36</v>
      </c>
      <c r="H23" s="16"/>
      <c r="I23" s="16"/>
      <c r="J23" s="16"/>
      <c r="K23" s="16" t="s">
        <v>39</v>
      </c>
      <c r="L23" s="16"/>
      <c r="M23" s="16"/>
    </row>
    <row r="24" spans="1:17" x14ac:dyDescent="0.4">
      <c r="C24" s="4"/>
      <c r="E24" s="4"/>
      <c r="F24" s="4"/>
      <c r="G24" s="16" t="s">
        <v>37</v>
      </c>
      <c r="H24" s="16"/>
      <c r="I24" s="16"/>
      <c r="J24" s="16"/>
      <c r="K24" s="16" t="s">
        <v>40</v>
      </c>
      <c r="L24" s="16"/>
      <c r="M24" s="16"/>
    </row>
    <row r="25" spans="1:17" ht="21.5" customHeight="1" x14ac:dyDescent="0.4">
      <c r="A25" s="35"/>
      <c r="B25" s="36"/>
      <c r="C25" s="36"/>
      <c r="D25" s="36"/>
      <c r="Q25" s="18" t="s">
        <v>15</v>
      </c>
    </row>
    <row r="26" spans="1:17" ht="21.5" customHeight="1" x14ac:dyDescent="0.4">
      <c r="A26" s="39" t="s">
        <v>80</v>
      </c>
      <c r="B26" s="122" t="s">
        <v>41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37"/>
    </row>
    <row r="27" spans="1:17" s="17" customFormat="1" ht="21.5" customHeight="1" x14ac:dyDescent="0.4">
      <c r="A27" s="38" t="s">
        <v>81</v>
      </c>
      <c r="B27" s="126" t="s">
        <v>584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37"/>
    </row>
    <row r="28" spans="1:17" ht="21.5" customHeight="1" x14ac:dyDescent="0.4">
      <c r="A28" s="38" t="s">
        <v>82</v>
      </c>
      <c r="B28" s="122" t="s">
        <v>42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37"/>
    </row>
    <row r="29" spans="1:17" ht="29.25" customHeight="1" x14ac:dyDescent="0.4">
      <c r="A29" s="38" t="s">
        <v>83</v>
      </c>
      <c r="B29" s="124" t="s">
        <v>43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37"/>
    </row>
    <row r="30" spans="1:17" ht="21.5" customHeight="1" x14ac:dyDescent="0.4">
      <c r="A30" s="38" t="s">
        <v>84</v>
      </c>
      <c r="B30" s="122" t="s">
        <v>44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37"/>
    </row>
    <row r="31" spans="1:17" ht="21.5" customHeight="1" x14ac:dyDescent="0.4">
      <c r="A31" s="38" t="s">
        <v>85</v>
      </c>
      <c r="B31" s="122" t="s">
        <v>45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37"/>
    </row>
    <row r="32" spans="1:17" ht="21.5" customHeight="1" x14ac:dyDescent="0.4">
      <c r="A32" s="38" t="s">
        <v>86</v>
      </c>
      <c r="B32" s="122" t="s">
        <v>46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37"/>
    </row>
    <row r="33" spans="1:17" ht="21.5" customHeight="1" x14ac:dyDescent="0.4">
      <c r="A33" s="39" t="s">
        <v>87</v>
      </c>
      <c r="B33" s="122" t="s">
        <v>47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37"/>
    </row>
    <row r="34" spans="1:17" ht="21.5" customHeight="1" x14ac:dyDescent="0.4">
      <c r="A34" s="38" t="s">
        <v>88</v>
      </c>
      <c r="B34" s="122" t="s">
        <v>48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37"/>
    </row>
    <row r="35" spans="1:17" ht="21.5" customHeight="1" x14ac:dyDescent="0.4">
      <c r="A35" s="38" t="s">
        <v>89</v>
      </c>
      <c r="B35" s="122" t="s">
        <v>49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37"/>
    </row>
    <row r="36" spans="1:17" ht="21.5" customHeight="1" x14ac:dyDescent="0.4">
      <c r="A36" s="38" t="s">
        <v>90</v>
      </c>
      <c r="B36" s="122" t="s">
        <v>574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37"/>
    </row>
    <row r="37" spans="1:17" ht="21.5" customHeight="1" x14ac:dyDescent="0.4">
      <c r="A37" s="39" t="s">
        <v>91</v>
      </c>
      <c r="B37" s="122" t="s">
        <v>50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3"/>
      <c r="Q37" s="37"/>
    </row>
    <row r="38" spans="1:17" ht="21.5" customHeight="1" x14ac:dyDescent="0.4">
      <c r="A38" s="38" t="s">
        <v>92</v>
      </c>
      <c r="B38" s="122" t="s">
        <v>51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3"/>
      <c r="Q38" s="37"/>
    </row>
    <row r="39" spans="1:17" ht="21.5" customHeight="1" x14ac:dyDescent="0.4">
      <c r="A39" s="38" t="s">
        <v>93</v>
      </c>
      <c r="B39" s="122" t="s">
        <v>52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  <c r="Q39" s="37"/>
    </row>
    <row r="40" spans="1:17" ht="21.5" customHeight="1" x14ac:dyDescent="0.4">
      <c r="A40" s="38" t="s">
        <v>94</v>
      </c>
      <c r="B40" s="122" t="s">
        <v>583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  <c r="Q40" s="37"/>
    </row>
    <row r="41" spans="1:17" ht="21.5" customHeight="1" x14ac:dyDescent="0.4">
      <c r="A41" s="38" t="s">
        <v>95</v>
      </c>
      <c r="B41" s="122" t="s">
        <v>53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37"/>
    </row>
    <row r="42" spans="1:17" ht="21.5" customHeight="1" x14ac:dyDescent="0.4">
      <c r="A42" s="38" t="s">
        <v>96</v>
      </c>
      <c r="B42" s="122" t="s">
        <v>54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  <c r="Q42" s="37"/>
    </row>
    <row r="43" spans="1:17" s="117" customFormat="1" ht="21.5" customHeight="1" x14ac:dyDescent="0.4">
      <c r="A43" s="115" t="s">
        <v>97</v>
      </c>
      <c r="B43" s="129" t="s">
        <v>565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30"/>
      <c r="Q43" s="116"/>
    </row>
    <row r="44" spans="1:17" s="117" customFormat="1" ht="21.5" customHeight="1" x14ac:dyDescent="0.4">
      <c r="A44" s="118" t="s">
        <v>98</v>
      </c>
      <c r="B44" s="129" t="s">
        <v>566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30"/>
      <c r="Q44" s="116"/>
    </row>
    <row r="45" spans="1:17" ht="21.5" customHeight="1" x14ac:dyDescent="0.4">
      <c r="A45" s="38" t="s">
        <v>99</v>
      </c>
      <c r="B45" s="122" t="s">
        <v>55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3"/>
      <c r="Q45" s="37"/>
    </row>
    <row r="46" spans="1:17" s="117" customFormat="1" ht="21.5" customHeight="1" x14ac:dyDescent="0.4">
      <c r="A46" s="115" t="s">
        <v>100</v>
      </c>
      <c r="B46" s="129" t="s">
        <v>567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116"/>
    </row>
    <row r="47" spans="1:17" ht="21.5" customHeight="1" x14ac:dyDescent="0.4">
      <c r="A47" s="38" t="s">
        <v>101</v>
      </c>
      <c r="B47" s="122" t="s">
        <v>56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  <c r="Q47" s="37"/>
    </row>
    <row r="48" spans="1:17" ht="21.5" customHeight="1" x14ac:dyDescent="0.4">
      <c r="A48" s="39" t="s">
        <v>102</v>
      </c>
      <c r="B48" s="122" t="s">
        <v>57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/>
      <c r="Q48" s="37"/>
    </row>
    <row r="49" spans="1:17" ht="30" customHeight="1" x14ac:dyDescent="0.4">
      <c r="A49" s="38" t="s">
        <v>103</v>
      </c>
      <c r="B49" s="124" t="s">
        <v>58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37"/>
    </row>
    <row r="50" spans="1:17" ht="21.5" customHeight="1" x14ac:dyDescent="0.4">
      <c r="A50" s="38" t="s">
        <v>104</v>
      </c>
      <c r="B50" s="122" t="s">
        <v>59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3"/>
      <c r="Q50" s="37"/>
    </row>
    <row r="51" spans="1:17" ht="21.5" customHeight="1" x14ac:dyDescent="0.4">
      <c r="A51" s="38" t="s">
        <v>105</v>
      </c>
      <c r="B51" s="122" t="s">
        <v>60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3"/>
      <c r="Q51" s="37"/>
    </row>
    <row r="52" spans="1:17" s="117" customFormat="1" ht="21.5" customHeight="1" x14ac:dyDescent="0.4">
      <c r="A52" s="115" t="s">
        <v>106</v>
      </c>
      <c r="B52" s="129" t="s">
        <v>568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16"/>
    </row>
    <row r="53" spans="1:17" ht="21.5" customHeight="1" x14ac:dyDescent="0.4">
      <c r="A53" s="38" t="s">
        <v>107</v>
      </c>
      <c r="B53" s="122" t="s">
        <v>61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3"/>
      <c r="Q53" s="37"/>
    </row>
    <row r="54" spans="1:17" ht="21.5" customHeight="1" x14ac:dyDescent="0.4">
      <c r="A54" s="38" t="s">
        <v>108</v>
      </c>
      <c r="B54" s="122" t="s">
        <v>62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3"/>
      <c r="Q54" s="37"/>
    </row>
    <row r="55" spans="1:17" ht="21.5" customHeight="1" x14ac:dyDescent="0.4">
      <c r="A55" s="39" t="s">
        <v>109</v>
      </c>
      <c r="B55" s="122" t="s">
        <v>63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3"/>
      <c r="Q55" s="37"/>
    </row>
    <row r="56" spans="1:17" s="117" customFormat="1" ht="21.5" customHeight="1" x14ac:dyDescent="0.4">
      <c r="A56" s="115" t="s">
        <v>110</v>
      </c>
      <c r="B56" s="129" t="s">
        <v>569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30"/>
      <c r="Q56" s="116"/>
    </row>
    <row r="57" spans="1:17" ht="21.5" customHeight="1" x14ac:dyDescent="0.4">
      <c r="A57" s="38" t="s">
        <v>111</v>
      </c>
      <c r="B57" s="122" t="s">
        <v>64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3"/>
      <c r="Q57" s="37"/>
    </row>
    <row r="58" spans="1:17" ht="21.5" customHeight="1" x14ac:dyDescent="0.4">
      <c r="A58" s="38" t="s">
        <v>112</v>
      </c>
      <c r="B58" s="122" t="s">
        <v>65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3"/>
      <c r="Q58" s="37"/>
    </row>
    <row r="59" spans="1:17" ht="21.5" customHeight="1" x14ac:dyDescent="0.4">
      <c r="A59" s="39" t="s">
        <v>113</v>
      </c>
      <c r="B59" s="122" t="s">
        <v>66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3"/>
      <c r="Q59" s="37"/>
    </row>
    <row r="60" spans="1:17" ht="21.5" customHeight="1" x14ac:dyDescent="0.4">
      <c r="A60" s="38" t="s">
        <v>114</v>
      </c>
      <c r="B60" s="122" t="s">
        <v>67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3"/>
      <c r="Q60" s="37"/>
    </row>
    <row r="61" spans="1:17" s="117" customFormat="1" ht="21.5" customHeight="1" x14ac:dyDescent="0.4">
      <c r="A61" s="115" t="s">
        <v>115</v>
      </c>
      <c r="B61" s="129" t="s">
        <v>570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30"/>
      <c r="Q61" s="116"/>
    </row>
    <row r="62" spans="1:17" ht="21.5" customHeight="1" x14ac:dyDescent="0.4">
      <c r="A62" s="38" t="s">
        <v>116</v>
      </c>
      <c r="B62" s="122" t="s">
        <v>68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3"/>
      <c r="Q62" s="37"/>
    </row>
    <row r="63" spans="1:17" ht="21.5" customHeight="1" x14ac:dyDescent="0.4">
      <c r="A63" s="38" t="s">
        <v>117</v>
      </c>
      <c r="B63" s="122" t="s">
        <v>69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3"/>
      <c r="Q63" s="37"/>
    </row>
    <row r="64" spans="1:17" ht="21.5" customHeight="1" x14ac:dyDescent="0.4">
      <c r="A64" s="38" t="s">
        <v>118</v>
      </c>
      <c r="B64" s="122" t="s">
        <v>70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3"/>
      <c r="Q64" s="37"/>
    </row>
    <row r="65" spans="1:17" ht="21.5" customHeight="1" x14ac:dyDescent="0.4">
      <c r="A65" s="38" t="s">
        <v>119</v>
      </c>
      <c r="B65" s="122" t="s">
        <v>71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3"/>
      <c r="Q65" s="37"/>
    </row>
    <row r="66" spans="1:17" ht="21.5" customHeight="1" x14ac:dyDescent="0.4">
      <c r="A66" s="39" t="s">
        <v>120</v>
      </c>
      <c r="B66" s="122" t="s">
        <v>72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3"/>
      <c r="Q66" s="37"/>
    </row>
    <row r="67" spans="1:17" ht="21.5" customHeight="1" x14ac:dyDescent="0.4">
      <c r="A67" s="38" t="s">
        <v>121</v>
      </c>
      <c r="B67" s="122" t="s">
        <v>73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3"/>
      <c r="Q67" s="37"/>
    </row>
    <row r="68" spans="1:17" ht="21.5" customHeight="1" x14ac:dyDescent="0.4">
      <c r="A68" s="38" t="s">
        <v>122</v>
      </c>
      <c r="B68" s="122" t="s">
        <v>74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3"/>
      <c r="Q68" s="37"/>
    </row>
    <row r="69" spans="1:17" ht="21.5" customHeight="1" x14ac:dyDescent="0.4">
      <c r="A69" s="38" t="s">
        <v>123</v>
      </c>
      <c r="B69" s="122" t="s">
        <v>75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3"/>
      <c r="Q69" s="37"/>
    </row>
    <row r="70" spans="1:17" ht="21.5" customHeight="1" x14ac:dyDescent="0.4">
      <c r="A70" s="39" t="s">
        <v>124</v>
      </c>
      <c r="B70" s="122" t="s">
        <v>76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3"/>
      <c r="Q70" s="37"/>
    </row>
    <row r="71" spans="1:17" ht="21.5" customHeight="1" x14ac:dyDescent="0.4">
      <c r="A71" s="38" t="s">
        <v>125</v>
      </c>
      <c r="B71" s="122" t="s">
        <v>77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3"/>
      <c r="Q71" s="37"/>
    </row>
    <row r="72" spans="1:17" ht="21.5" customHeight="1" x14ac:dyDescent="0.4">
      <c r="A72" s="38" t="s">
        <v>126</v>
      </c>
      <c r="B72" s="122" t="s">
        <v>78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3"/>
      <c r="Q72" s="37"/>
    </row>
    <row r="73" spans="1:17" ht="21.5" customHeight="1" x14ac:dyDescent="0.4">
      <c r="A73" s="38" t="s">
        <v>127</v>
      </c>
      <c r="B73" s="122" t="s">
        <v>79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3"/>
      <c r="Q73" s="37"/>
    </row>
    <row r="74" spans="1:17" ht="21.5" customHeight="1" x14ac:dyDescent="0.4">
      <c r="A74" s="38" t="s">
        <v>128</v>
      </c>
      <c r="B74" s="122" t="s">
        <v>313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3"/>
      <c r="Q74" s="37"/>
    </row>
    <row r="75" spans="1:17" ht="21.5" customHeight="1" x14ac:dyDescent="0.4">
      <c r="A75" s="38" t="s">
        <v>129</v>
      </c>
      <c r="B75" s="122" t="s">
        <v>312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3"/>
      <c r="Q75" s="37"/>
    </row>
    <row r="76" spans="1:17" ht="21.5" customHeight="1" x14ac:dyDescent="0.4">
      <c r="A76" s="38" t="s">
        <v>130</v>
      </c>
      <c r="B76" s="122" t="s">
        <v>314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3"/>
      <c r="Q76" s="37"/>
    </row>
    <row r="77" spans="1:17" ht="21.5" customHeight="1" x14ac:dyDescent="0.4">
      <c r="A77" s="39" t="s">
        <v>131</v>
      </c>
      <c r="B77" s="122" t="s">
        <v>315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3"/>
      <c r="Q77" s="37"/>
    </row>
    <row r="78" spans="1:17" ht="21.5" customHeight="1" x14ac:dyDescent="0.4">
      <c r="A78" s="38" t="s">
        <v>132</v>
      </c>
      <c r="B78" s="122" t="s">
        <v>316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3"/>
      <c r="Q78" s="37"/>
    </row>
    <row r="79" spans="1:17" ht="21.5" customHeight="1" x14ac:dyDescent="0.4">
      <c r="A79" s="38" t="s">
        <v>133</v>
      </c>
      <c r="B79" s="122" t="s">
        <v>317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3"/>
      <c r="Q79" s="37"/>
    </row>
    <row r="80" spans="1:17" ht="21.5" customHeight="1" x14ac:dyDescent="0.4">
      <c r="A80" s="38" t="s">
        <v>134</v>
      </c>
      <c r="B80" s="127" t="s">
        <v>323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8"/>
      <c r="Q80" s="37"/>
    </row>
    <row r="81" spans="1:17" ht="21.5" customHeight="1" x14ac:dyDescent="0.4">
      <c r="A81" s="39" t="s">
        <v>135</v>
      </c>
      <c r="B81" s="122" t="s">
        <v>318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3"/>
      <c r="Q81" s="37"/>
    </row>
    <row r="82" spans="1:17" ht="21.5" customHeight="1" x14ac:dyDescent="0.4">
      <c r="A82" s="38" t="s">
        <v>136</v>
      </c>
      <c r="B82" s="122" t="s">
        <v>319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3"/>
      <c r="Q82" s="37"/>
    </row>
    <row r="83" spans="1:17" ht="21.5" customHeight="1" x14ac:dyDescent="0.4">
      <c r="A83" s="38" t="s">
        <v>137</v>
      </c>
      <c r="B83" s="122" t="s">
        <v>320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3"/>
      <c r="Q83" s="37"/>
    </row>
    <row r="84" spans="1:17" ht="21.5" customHeight="1" x14ac:dyDescent="0.4">
      <c r="A84" s="38" t="s">
        <v>138</v>
      </c>
      <c r="B84" s="122" t="s">
        <v>321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3"/>
      <c r="Q84" s="37"/>
    </row>
    <row r="85" spans="1:17" ht="21.5" customHeight="1" x14ac:dyDescent="0.4">
      <c r="A85" s="38" t="s">
        <v>139</v>
      </c>
      <c r="B85" s="122" t="s">
        <v>322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3"/>
      <c r="Q85" s="37"/>
    </row>
    <row r="86" spans="1:17" ht="21.5" customHeight="1" x14ac:dyDescent="0.4">
      <c r="A86" s="38" t="s">
        <v>140</v>
      </c>
      <c r="B86" s="122" t="s">
        <v>324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3"/>
      <c r="Q86" s="37"/>
    </row>
    <row r="87" spans="1:17" ht="21.5" customHeight="1" x14ac:dyDescent="0.4">
      <c r="A87" s="38" t="s">
        <v>141</v>
      </c>
      <c r="B87" s="122" t="s">
        <v>325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3"/>
      <c r="Q87" s="37"/>
    </row>
    <row r="88" spans="1:17" ht="21.5" customHeight="1" x14ac:dyDescent="0.4">
      <c r="A88" s="39" t="s">
        <v>142</v>
      </c>
      <c r="B88" s="122" t="s">
        <v>326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3"/>
      <c r="Q88" s="37"/>
    </row>
    <row r="89" spans="1:17" ht="21.5" customHeight="1" x14ac:dyDescent="0.4">
      <c r="A89" s="38" t="s">
        <v>143</v>
      </c>
      <c r="B89" s="122" t="s">
        <v>327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3"/>
      <c r="Q89" s="37"/>
    </row>
    <row r="90" spans="1:17" ht="21.5" customHeight="1" x14ac:dyDescent="0.4">
      <c r="A90" s="38" t="s">
        <v>144</v>
      </c>
      <c r="B90" s="122" t="s">
        <v>328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3"/>
      <c r="Q90" s="37"/>
    </row>
    <row r="91" spans="1:17" ht="21.5" customHeight="1" x14ac:dyDescent="0.4">
      <c r="A91" s="38" t="s">
        <v>145</v>
      </c>
      <c r="B91" s="122" t="s">
        <v>329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3"/>
      <c r="Q91" s="37"/>
    </row>
    <row r="92" spans="1:17" ht="21.5" customHeight="1" x14ac:dyDescent="0.4">
      <c r="A92" s="39" t="s">
        <v>146</v>
      </c>
      <c r="B92" s="122" t="s">
        <v>330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3"/>
      <c r="Q92" s="37"/>
    </row>
    <row r="93" spans="1:17" ht="21.5" customHeight="1" x14ac:dyDescent="0.4">
      <c r="A93" s="38" t="s">
        <v>147</v>
      </c>
      <c r="B93" s="122" t="s">
        <v>331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3"/>
      <c r="Q93" s="37"/>
    </row>
    <row r="94" spans="1:17" ht="21.5" customHeight="1" x14ac:dyDescent="0.4">
      <c r="A94" s="38" t="s">
        <v>148</v>
      </c>
      <c r="B94" s="122" t="s">
        <v>332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3"/>
      <c r="Q94" s="37"/>
    </row>
    <row r="95" spans="1:17" ht="21.5" customHeight="1" x14ac:dyDescent="0.4">
      <c r="A95" s="38" t="s">
        <v>149</v>
      </c>
      <c r="B95" s="122" t="s">
        <v>333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3"/>
      <c r="Q95" s="37"/>
    </row>
    <row r="96" spans="1:17" ht="21.5" customHeight="1" x14ac:dyDescent="0.4">
      <c r="A96" s="38" t="s">
        <v>150</v>
      </c>
      <c r="B96" s="122" t="s">
        <v>334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3"/>
      <c r="Q96" s="37"/>
    </row>
    <row r="97" spans="1:17" ht="21.5" customHeight="1" x14ac:dyDescent="0.4">
      <c r="A97" s="38" t="s">
        <v>151</v>
      </c>
      <c r="B97" s="122" t="s">
        <v>335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3"/>
      <c r="Q97" s="37"/>
    </row>
    <row r="98" spans="1:17" ht="21.5" customHeight="1" x14ac:dyDescent="0.4">
      <c r="A98" s="38" t="s">
        <v>152</v>
      </c>
      <c r="B98" s="122" t="s">
        <v>336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3"/>
      <c r="Q98" s="37"/>
    </row>
    <row r="99" spans="1:17" ht="21.5" customHeight="1" x14ac:dyDescent="0.4">
      <c r="A99" s="39" t="s">
        <v>153</v>
      </c>
      <c r="B99" s="122" t="s">
        <v>337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3"/>
      <c r="Q99" s="37"/>
    </row>
    <row r="100" spans="1:17" ht="21.5" customHeight="1" x14ac:dyDescent="0.4">
      <c r="A100" s="38" t="s">
        <v>154</v>
      </c>
      <c r="B100" s="122" t="s">
        <v>338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3"/>
      <c r="Q100" s="37"/>
    </row>
    <row r="101" spans="1:17" ht="21.5" customHeight="1" x14ac:dyDescent="0.4">
      <c r="A101" s="38" t="s">
        <v>155</v>
      </c>
      <c r="B101" s="122" t="s">
        <v>575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3"/>
      <c r="Q101" s="37"/>
    </row>
    <row r="102" spans="1:17" ht="21.5" customHeight="1" x14ac:dyDescent="0.4">
      <c r="A102" s="38" t="s">
        <v>156</v>
      </c>
      <c r="B102" s="122" t="s">
        <v>339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3"/>
      <c r="Q102" s="37"/>
    </row>
    <row r="103" spans="1:17" ht="21.5" customHeight="1" x14ac:dyDescent="0.4">
      <c r="A103" s="39" t="s">
        <v>157</v>
      </c>
      <c r="B103" s="122" t="s">
        <v>340</v>
      </c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3"/>
      <c r="Q103" s="37"/>
    </row>
    <row r="104" spans="1:17" ht="21.5" customHeight="1" x14ac:dyDescent="0.4">
      <c r="A104" s="38" t="s">
        <v>158</v>
      </c>
      <c r="B104" s="122" t="s">
        <v>341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3"/>
      <c r="Q104" s="37"/>
    </row>
    <row r="105" spans="1:17" ht="21.5" customHeight="1" x14ac:dyDescent="0.4">
      <c r="A105" s="38" t="s">
        <v>159</v>
      </c>
      <c r="B105" s="122" t="s">
        <v>342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3"/>
      <c r="Q105" s="37"/>
    </row>
    <row r="106" spans="1:17" ht="21.5" customHeight="1" x14ac:dyDescent="0.4">
      <c r="A106" s="38" t="s">
        <v>160</v>
      </c>
      <c r="B106" s="122" t="s">
        <v>343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3"/>
      <c r="Q106" s="37"/>
    </row>
    <row r="107" spans="1:17" ht="21.5" customHeight="1" x14ac:dyDescent="0.4">
      <c r="A107" s="38" t="s">
        <v>161</v>
      </c>
      <c r="B107" s="122" t="s">
        <v>344</v>
      </c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3"/>
      <c r="Q107" s="37"/>
    </row>
    <row r="108" spans="1:17" ht="21.5" customHeight="1" x14ac:dyDescent="0.4">
      <c r="A108" s="38" t="s">
        <v>162</v>
      </c>
      <c r="B108" s="122" t="s">
        <v>345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3"/>
      <c r="Q108" s="37"/>
    </row>
    <row r="109" spans="1:17" ht="21.5" customHeight="1" x14ac:dyDescent="0.4">
      <c r="A109" s="38" t="s">
        <v>163</v>
      </c>
      <c r="B109" s="122" t="s">
        <v>346</v>
      </c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3"/>
      <c r="Q109" s="37"/>
    </row>
    <row r="110" spans="1:17" ht="21.5" customHeight="1" x14ac:dyDescent="0.4">
      <c r="A110" s="39" t="s">
        <v>164</v>
      </c>
      <c r="B110" s="122" t="s">
        <v>347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3"/>
      <c r="Q110" s="37"/>
    </row>
    <row r="111" spans="1:17" ht="21.5" customHeight="1" x14ac:dyDescent="0.4">
      <c r="A111" s="38" t="s">
        <v>165</v>
      </c>
      <c r="B111" s="122" t="s">
        <v>348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3"/>
      <c r="Q111" s="37"/>
    </row>
    <row r="112" spans="1:17" ht="21.5" customHeight="1" x14ac:dyDescent="0.4">
      <c r="A112" s="38" t="s">
        <v>166</v>
      </c>
      <c r="B112" s="122" t="s">
        <v>349</v>
      </c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3"/>
      <c r="Q112" s="37"/>
    </row>
    <row r="113" spans="1:17" ht="21.5" customHeight="1" x14ac:dyDescent="0.4">
      <c r="A113" s="38" t="s">
        <v>167</v>
      </c>
      <c r="B113" s="122" t="s">
        <v>350</v>
      </c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3"/>
      <c r="Q113" s="37"/>
    </row>
    <row r="114" spans="1:17" ht="21.5" customHeight="1" x14ac:dyDescent="0.4">
      <c r="A114" s="39" t="s">
        <v>168</v>
      </c>
      <c r="B114" s="122" t="s">
        <v>351</v>
      </c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3"/>
      <c r="Q114" s="37"/>
    </row>
    <row r="115" spans="1:17" ht="21.5" customHeight="1" x14ac:dyDescent="0.4">
      <c r="A115" s="38" t="s">
        <v>169</v>
      </c>
      <c r="B115" s="122" t="s">
        <v>352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3"/>
      <c r="Q115" s="37"/>
    </row>
    <row r="116" spans="1:17" ht="21.5" customHeight="1" x14ac:dyDescent="0.4">
      <c r="A116" s="38" t="s">
        <v>170</v>
      </c>
      <c r="B116" s="122" t="s">
        <v>353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3"/>
      <c r="Q116" s="37"/>
    </row>
    <row r="117" spans="1:17" ht="21.5" customHeight="1" x14ac:dyDescent="0.4">
      <c r="A117" s="38" t="s">
        <v>171</v>
      </c>
      <c r="B117" s="122" t="s">
        <v>354</v>
      </c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3"/>
      <c r="Q117" s="37"/>
    </row>
    <row r="118" spans="1:17" ht="21.5" customHeight="1" x14ac:dyDescent="0.4">
      <c r="A118" s="38" t="s">
        <v>172</v>
      </c>
      <c r="B118" s="122" t="s">
        <v>355</v>
      </c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3"/>
      <c r="Q118" s="37"/>
    </row>
    <row r="119" spans="1:17" ht="21.5" customHeight="1" x14ac:dyDescent="0.4">
      <c r="A119" s="38" t="s">
        <v>173</v>
      </c>
      <c r="B119" s="122" t="s">
        <v>356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3"/>
      <c r="Q119" s="37"/>
    </row>
    <row r="120" spans="1:17" ht="21.5" customHeight="1" x14ac:dyDescent="0.4">
      <c r="A120" s="38" t="s">
        <v>174</v>
      </c>
      <c r="B120" s="122" t="s">
        <v>357</v>
      </c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3"/>
      <c r="Q120" s="37"/>
    </row>
    <row r="121" spans="1:17" ht="21.5" customHeight="1" x14ac:dyDescent="0.4">
      <c r="A121" s="39" t="s">
        <v>175</v>
      </c>
      <c r="B121" s="122" t="s">
        <v>358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3"/>
      <c r="Q121" s="37"/>
    </row>
    <row r="122" spans="1:17" ht="21.5" customHeight="1" x14ac:dyDescent="0.4">
      <c r="A122" s="38" t="s">
        <v>176</v>
      </c>
      <c r="B122" s="122" t="s">
        <v>576</v>
      </c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3"/>
      <c r="Q122" s="37"/>
    </row>
    <row r="123" spans="1:17" ht="21.5" customHeight="1" x14ac:dyDescent="0.4">
      <c r="A123" s="38" t="s">
        <v>177</v>
      </c>
      <c r="B123" s="122" t="s">
        <v>577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3"/>
      <c r="Q123" s="37"/>
    </row>
    <row r="124" spans="1:17" ht="21.5" customHeight="1" x14ac:dyDescent="0.4">
      <c r="A124" s="38" t="s">
        <v>178</v>
      </c>
      <c r="B124" s="122" t="s">
        <v>359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3"/>
      <c r="Q124" s="37"/>
    </row>
    <row r="125" spans="1:17" ht="21.5" customHeight="1" x14ac:dyDescent="0.4">
      <c r="A125" s="39" t="s">
        <v>179</v>
      </c>
      <c r="B125" s="122" t="s">
        <v>360</v>
      </c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3"/>
      <c r="Q125" s="37"/>
    </row>
    <row r="126" spans="1:17" ht="21.5" customHeight="1" x14ac:dyDescent="0.4">
      <c r="A126" s="38" t="s">
        <v>180</v>
      </c>
      <c r="B126" s="122" t="s">
        <v>361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3"/>
      <c r="Q126" s="37"/>
    </row>
    <row r="127" spans="1:17" s="17" customFormat="1" ht="21.5" customHeight="1" x14ac:dyDescent="0.4">
      <c r="A127" s="38" t="s">
        <v>181</v>
      </c>
      <c r="B127" s="126" t="s">
        <v>362</v>
      </c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3"/>
      <c r="Q127" s="37"/>
    </row>
    <row r="128" spans="1:17" ht="21.5" customHeight="1" x14ac:dyDescent="0.4">
      <c r="A128" s="38" t="s">
        <v>182</v>
      </c>
      <c r="B128" s="122" t="s">
        <v>363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3"/>
      <c r="Q128" s="37"/>
    </row>
    <row r="129" spans="1:17" ht="21.5" customHeight="1" x14ac:dyDescent="0.4">
      <c r="A129" s="38" t="s">
        <v>183</v>
      </c>
      <c r="B129" s="124" t="s">
        <v>364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5"/>
      <c r="Q129" s="37"/>
    </row>
    <row r="130" spans="1:17" ht="21.5" customHeight="1" x14ac:dyDescent="0.4">
      <c r="A130" s="38" t="s">
        <v>184</v>
      </c>
      <c r="B130" s="122" t="s">
        <v>365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3"/>
      <c r="Q130" s="37"/>
    </row>
    <row r="131" spans="1:17" ht="21.5" customHeight="1" x14ac:dyDescent="0.4">
      <c r="A131" s="38" t="s">
        <v>185</v>
      </c>
      <c r="B131" s="122" t="s">
        <v>366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3"/>
      <c r="Q131" s="37"/>
    </row>
    <row r="132" spans="1:17" ht="21.5" customHeight="1" x14ac:dyDescent="0.4">
      <c r="A132" s="39" t="s">
        <v>186</v>
      </c>
      <c r="B132" s="122" t="s">
        <v>367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3"/>
      <c r="Q132" s="37"/>
    </row>
    <row r="133" spans="1:17" ht="21.5" customHeight="1" x14ac:dyDescent="0.4">
      <c r="A133" s="38" t="s">
        <v>187</v>
      </c>
      <c r="B133" s="122" t="s">
        <v>368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3"/>
      <c r="Q133" s="37"/>
    </row>
    <row r="134" spans="1:17" ht="21.5" customHeight="1" x14ac:dyDescent="0.4">
      <c r="A134" s="38" t="s">
        <v>188</v>
      </c>
      <c r="B134" s="122" t="s">
        <v>369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3"/>
      <c r="Q134" s="37"/>
    </row>
    <row r="135" spans="1:17" ht="21.5" customHeight="1" x14ac:dyDescent="0.4">
      <c r="A135" s="38" t="s">
        <v>189</v>
      </c>
      <c r="B135" s="122" t="s">
        <v>370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3"/>
      <c r="Q135" s="37"/>
    </row>
    <row r="136" spans="1:17" ht="21.5" customHeight="1" x14ac:dyDescent="0.4">
      <c r="A136" s="39" t="s">
        <v>190</v>
      </c>
      <c r="B136" s="122" t="s">
        <v>371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3"/>
      <c r="Q136" s="37"/>
    </row>
    <row r="137" spans="1:17" ht="21.5" customHeight="1" x14ac:dyDescent="0.4">
      <c r="A137" s="38" t="s">
        <v>191</v>
      </c>
      <c r="B137" s="122" t="s">
        <v>372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3"/>
      <c r="Q137" s="37"/>
    </row>
    <row r="138" spans="1:17" ht="21.5" customHeight="1" x14ac:dyDescent="0.4">
      <c r="A138" s="38" t="s">
        <v>192</v>
      </c>
      <c r="B138" s="122" t="s">
        <v>373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3"/>
      <c r="Q138" s="37"/>
    </row>
    <row r="139" spans="1:17" ht="21.5" customHeight="1" x14ac:dyDescent="0.4">
      <c r="A139" s="38" t="s">
        <v>193</v>
      </c>
      <c r="B139" s="122" t="s">
        <v>374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3"/>
      <c r="Q139" s="37"/>
    </row>
    <row r="140" spans="1:17" ht="21.5" customHeight="1" x14ac:dyDescent="0.4">
      <c r="A140" s="38" t="s">
        <v>194</v>
      </c>
      <c r="B140" s="122" t="s">
        <v>375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3"/>
      <c r="Q140" s="37"/>
    </row>
    <row r="141" spans="1:17" ht="21.5" customHeight="1" x14ac:dyDescent="0.4">
      <c r="A141" s="38" t="s">
        <v>195</v>
      </c>
      <c r="B141" s="122" t="s">
        <v>376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3"/>
      <c r="Q141" s="37"/>
    </row>
    <row r="142" spans="1:17" ht="21.5" customHeight="1" x14ac:dyDescent="0.4">
      <c r="A142" s="38" t="s">
        <v>196</v>
      </c>
      <c r="B142" s="122" t="s">
        <v>377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3"/>
      <c r="Q142" s="37"/>
    </row>
    <row r="143" spans="1:17" ht="21.5" customHeight="1" x14ac:dyDescent="0.4">
      <c r="A143" s="39" t="s">
        <v>197</v>
      </c>
      <c r="B143" s="122" t="s">
        <v>378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3"/>
      <c r="Q143" s="37"/>
    </row>
    <row r="144" spans="1:17" ht="21.5" customHeight="1" x14ac:dyDescent="0.4">
      <c r="A144" s="38" t="s">
        <v>198</v>
      </c>
      <c r="B144" s="122" t="s">
        <v>582</v>
      </c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3"/>
      <c r="Q144" s="37"/>
    </row>
    <row r="145" spans="1:17" ht="21.5" customHeight="1" x14ac:dyDescent="0.4">
      <c r="A145" s="38" t="s">
        <v>199</v>
      </c>
      <c r="B145" s="122" t="s">
        <v>379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3"/>
      <c r="Q145" s="37"/>
    </row>
    <row r="146" spans="1:17" ht="21.5" customHeight="1" x14ac:dyDescent="0.4">
      <c r="A146" s="38" t="s">
        <v>200</v>
      </c>
      <c r="B146" s="122" t="s">
        <v>380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3"/>
      <c r="Q146" s="37"/>
    </row>
    <row r="147" spans="1:17" ht="21.5" customHeight="1" x14ac:dyDescent="0.4">
      <c r="A147" s="39" t="s">
        <v>201</v>
      </c>
      <c r="B147" s="122" t="s">
        <v>381</v>
      </c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3"/>
      <c r="Q147" s="37"/>
    </row>
    <row r="148" spans="1:17" ht="21.5" customHeight="1" x14ac:dyDescent="0.4">
      <c r="A148" s="38" t="s">
        <v>202</v>
      </c>
      <c r="B148" s="122" t="s">
        <v>382</v>
      </c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3"/>
      <c r="Q148" s="37"/>
    </row>
    <row r="149" spans="1:17" ht="21.75" customHeight="1" x14ac:dyDescent="0.4">
      <c r="A149" s="38" t="s">
        <v>203</v>
      </c>
      <c r="B149" s="124" t="s">
        <v>383</v>
      </c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5"/>
      <c r="Q149" s="37"/>
    </row>
    <row r="150" spans="1:17" ht="21.5" customHeight="1" x14ac:dyDescent="0.4">
      <c r="A150" s="38" t="s">
        <v>204</v>
      </c>
      <c r="B150" s="122" t="s">
        <v>384</v>
      </c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3"/>
      <c r="Q150" s="37"/>
    </row>
    <row r="151" spans="1:17" ht="21.5" customHeight="1" x14ac:dyDescent="0.4">
      <c r="A151" s="38" t="s">
        <v>205</v>
      </c>
      <c r="B151" s="122" t="s">
        <v>385</v>
      </c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3"/>
      <c r="Q151" s="37"/>
    </row>
    <row r="152" spans="1:17" ht="21.5" customHeight="1" x14ac:dyDescent="0.4">
      <c r="A152" s="38" t="s">
        <v>206</v>
      </c>
      <c r="B152" s="122" t="s">
        <v>386</v>
      </c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3"/>
      <c r="Q152" s="37"/>
    </row>
    <row r="153" spans="1:17" ht="21.5" customHeight="1" x14ac:dyDescent="0.4">
      <c r="A153" s="38" t="s">
        <v>207</v>
      </c>
      <c r="B153" s="122" t="s">
        <v>387</v>
      </c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3"/>
      <c r="Q153" s="37"/>
    </row>
    <row r="154" spans="1:17" ht="21.5" customHeight="1" x14ac:dyDescent="0.4">
      <c r="A154" s="39" t="s">
        <v>208</v>
      </c>
      <c r="B154" s="122" t="s">
        <v>388</v>
      </c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3"/>
      <c r="Q154" s="37"/>
    </row>
    <row r="155" spans="1:17" ht="21.5" customHeight="1" x14ac:dyDescent="0.4">
      <c r="A155" s="38" t="s">
        <v>209</v>
      </c>
      <c r="B155" s="122" t="s">
        <v>389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3"/>
      <c r="Q155" s="37"/>
    </row>
    <row r="156" spans="1:17" ht="21.5" customHeight="1" x14ac:dyDescent="0.4">
      <c r="A156" s="38" t="s">
        <v>210</v>
      </c>
      <c r="B156" s="122" t="s">
        <v>390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3"/>
      <c r="Q156" s="37"/>
    </row>
    <row r="157" spans="1:17" ht="21.5" customHeight="1" x14ac:dyDescent="0.4">
      <c r="A157" s="38" t="s">
        <v>211</v>
      </c>
      <c r="B157" s="122" t="s">
        <v>391</v>
      </c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3"/>
      <c r="Q157" s="37"/>
    </row>
    <row r="158" spans="1:17" ht="21.5" customHeight="1" x14ac:dyDescent="0.4">
      <c r="A158" s="39" t="s">
        <v>212</v>
      </c>
      <c r="B158" s="122" t="s">
        <v>392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3"/>
      <c r="Q158" s="37"/>
    </row>
    <row r="159" spans="1:17" ht="21.5" customHeight="1" x14ac:dyDescent="0.4">
      <c r="A159" s="38" t="s">
        <v>213</v>
      </c>
      <c r="B159" s="122" t="s">
        <v>393</v>
      </c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3"/>
      <c r="Q159" s="37"/>
    </row>
    <row r="160" spans="1:17" ht="21.5" customHeight="1" x14ac:dyDescent="0.4">
      <c r="A160" s="38" t="s">
        <v>214</v>
      </c>
      <c r="B160" s="122" t="s">
        <v>394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3"/>
      <c r="Q160" s="37"/>
    </row>
    <row r="161" spans="1:17" ht="21.5" customHeight="1" x14ac:dyDescent="0.4">
      <c r="A161" s="38" t="s">
        <v>215</v>
      </c>
      <c r="B161" s="122" t="s">
        <v>571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3"/>
      <c r="Q161" s="37"/>
    </row>
    <row r="162" spans="1:17" ht="21.5" customHeight="1" x14ac:dyDescent="0.4">
      <c r="A162" s="38" t="s">
        <v>216</v>
      </c>
      <c r="B162" s="122" t="s">
        <v>395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3"/>
      <c r="Q162" s="37"/>
    </row>
    <row r="163" spans="1:17" ht="21.5" customHeight="1" x14ac:dyDescent="0.4">
      <c r="A163" s="39" t="s">
        <v>217</v>
      </c>
      <c r="B163" s="122" t="s">
        <v>396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3"/>
      <c r="Q163" s="37"/>
    </row>
    <row r="164" spans="1:17" ht="21.5" customHeight="1" x14ac:dyDescent="0.4">
      <c r="A164" s="38" t="s">
        <v>218</v>
      </c>
      <c r="B164" s="122" t="s">
        <v>397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3"/>
      <c r="Q164" s="37"/>
    </row>
    <row r="165" spans="1:17" ht="21.5" customHeight="1" x14ac:dyDescent="0.4">
      <c r="A165" s="38" t="s">
        <v>219</v>
      </c>
      <c r="B165" s="122" t="s">
        <v>398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3"/>
      <c r="Q165" s="37"/>
    </row>
    <row r="166" spans="1:17" ht="21.5" customHeight="1" x14ac:dyDescent="0.4">
      <c r="A166" s="38" t="s">
        <v>220</v>
      </c>
      <c r="B166" s="122" t="s">
        <v>399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3"/>
      <c r="Q166" s="37"/>
    </row>
    <row r="167" spans="1:17" ht="21.5" customHeight="1" x14ac:dyDescent="0.4">
      <c r="A167" s="39" t="s">
        <v>221</v>
      </c>
      <c r="B167" s="122" t="s">
        <v>400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3"/>
      <c r="Q167" s="37"/>
    </row>
    <row r="168" spans="1:17" ht="21.5" customHeight="1" x14ac:dyDescent="0.4">
      <c r="A168" s="38" t="s">
        <v>222</v>
      </c>
      <c r="B168" s="122" t="s">
        <v>401</v>
      </c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3"/>
      <c r="Q168" s="37"/>
    </row>
    <row r="169" spans="1:17" ht="21.5" customHeight="1" x14ac:dyDescent="0.4">
      <c r="A169" s="38" t="s">
        <v>223</v>
      </c>
      <c r="B169" s="122" t="s">
        <v>581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3"/>
      <c r="Q169" s="37"/>
    </row>
    <row r="170" spans="1:17" ht="21.5" customHeight="1" x14ac:dyDescent="0.4">
      <c r="A170" s="38" t="s">
        <v>224</v>
      </c>
      <c r="B170" s="122" t="s">
        <v>402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3"/>
      <c r="Q170" s="37"/>
    </row>
    <row r="171" spans="1:17" ht="21.5" customHeight="1" x14ac:dyDescent="0.4">
      <c r="A171" s="38" t="s">
        <v>225</v>
      </c>
      <c r="B171" s="122" t="s">
        <v>403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3"/>
      <c r="Q171" s="37"/>
    </row>
    <row r="172" spans="1:17" ht="21.5" customHeight="1" x14ac:dyDescent="0.4">
      <c r="A172" s="39" t="s">
        <v>226</v>
      </c>
      <c r="B172" s="122" t="s">
        <v>404</v>
      </c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3"/>
      <c r="Q172" s="37"/>
    </row>
    <row r="173" spans="1:17" ht="21.5" customHeight="1" x14ac:dyDescent="0.4">
      <c r="A173" s="38" t="s">
        <v>227</v>
      </c>
      <c r="B173" s="122" t="s">
        <v>572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3"/>
      <c r="Q173" s="37"/>
    </row>
    <row r="174" spans="1:17" ht="21.5" customHeight="1" x14ac:dyDescent="0.4">
      <c r="A174" s="38" t="s">
        <v>228</v>
      </c>
      <c r="B174" s="122" t="s">
        <v>405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3"/>
      <c r="Q174" s="37"/>
    </row>
    <row r="175" spans="1:17" ht="21.5" customHeight="1" x14ac:dyDescent="0.4">
      <c r="A175" s="38" t="s">
        <v>229</v>
      </c>
      <c r="B175" s="122" t="s">
        <v>406</v>
      </c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3"/>
      <c r="Q175" s="37"/>
    </row>
    <row r="176" spans="1:17" ht="21.5" customHeight="1" x14ac:dyDescent="0.4">
      <c r="A176" s="39" t="s">
        <v>230</v>
      </c>
      <c r="B176" s="122" t="s">
        <v>407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3"/>
      <c r="Q176" s="37"/>
    </row>
    <row r="177" spans="1:17" ht="21.5" customHeight="1" x14ac:dyDescent="0.4">
      <c r="A177" s="38" t="s">
        <v>231</v>
      </c>
      <c r="B177" s="122" t="s">
        <v>580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3"/>
      <c r="Q177" s="37"/>
    </row>
    <row r="178" spans="1:17" ht="21.5" customHeight="1" x14ac:dyDescent="0.4">
      <c r="A178" s="38" t="s">
        <v>232</v>
      </c>
      <c r="B178" s="122" t="s">
        <v>408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3"/>
      <c r="Q178" s="37"/>
    </row>
    <row r="179" spans="1:17" ht="21.5" customHeight="1" x14ac:dyDescent="0.4">
      <c r="A179" s="38" t="s">
        <v>233</v>
      </c>
      <c r="B179" s="122" t="s">
        <v>409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3"/>
      <c r="Q179" s="37"/>
    </row>
    <row r="180" spans="1:17" ht="21.5" customHeight="1" x14ac:dyDescent="0.4">
      <c r="A180" s="38" t="s">
        <v>234</v>
      </c>
      <c r="B180" s="122" t="s">
        <v>410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3"/>
      <c r="Q180" s="37"/>
    </row>
    <row r="181" spans="1:17" ht="21.5" customHeight="1" x14ac:dyDescent="0.4">
      <c r="A181" s="39" t="s">
        <v>235</v>
      </c>
      <c r="B181" s="122" t="s">
        <v>411</v>
      </c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3"/>
      <c r="Q181" s="37"/>
    </row>
    <row r="182" spans="1:17" ht="21.5" customHeight="1" x14ac:dyDescent="0.4">
      <c r="A182" s="38" t="s">
        <v>236</v>
      </c>
      <c r="B182" s="122" t="s">
        <v>412</v>
      </c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3"/>
      <c r="Q182" s="37"/>
    </row>
    <row r="183" spans="1:17" ht="21.5" customHeight="1" x14ac:dyDescent="0.4">
      <c r="A183" s="38" t="s">
        <v>237</v>
      </c>
      <c r="B183" s="122" t="s">
        <v>413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3"/>
      <c r="Q183" s="37"/>
    </row>
    <row r="184" spans="1:17" ht="21.5" customHeight="1" x14ac:dyDescent="0.4">
      <c r="A184" s="38" t="s">
        <v>238</v>
      </c>
      <c r="B184" s="122" t="s">
        <v>414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3"/>
      <c r="Q184" s="37"/>
    </row>
    <row r="185" spans="1:17" ht="21.5" customHeight="1" x14ac:dyDescent="0.4">
      <c r="A185" s="39" t="s">
        <v>239</v>
      </c>
      <c r="B185" s="122" t="s">
        <v>415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3"/>
      <c r="Q185" s="37"/>
    </row>
    <row r="186" spans="1:17" ht="21.5" customHeight="1" x14ac:dyDescent="0.4">
      <c r="A186" s="38" t="s">
        <v>240</v>
      </c>
      <c r="B186" s="122" t="s">
        <v>416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3"/>
      <c r="Q186" s="37"/>
    </row>
    <row r="187" spans="1:17" ht="21.5" customHeight="1" x14ac:dyDescent="0.4">
      <c r="A187" s="38" t="s">
        <v>241</v>
      </c>
      <c r="B187" s="122" t="s">
        <v>417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3"/>
      <c r="Q187" s="37"/>
    </row>
    <row r="188" spans="1:17" ht="21.5" customHeight="1" x14ac:dyDescent="0.4">
      <c r="A188" s="38" t="s">
        <v>242</v>
      </c>
      <c r="B188" s="122" t="s">
        <v>418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3"/>
      <c r="Q188" s="37"/>
    </row>
    <row r="189" spans="1:17" ht="21.5" customHeight="1" x14ac:dyDescent="0.4">
      <c r="A189" s="38" t="s">
        <v>243</v>
      </c>
      <c r="B189" s="122" t="s">
        <v>419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3"/>
      <c r="Q189" s="37"/>
    </row>
    <row r="190" spans="1:17" ht="21.5" customHeight="1" x14ac:dyDescent="0.4">
      <c r="A190" s="39" t="s">
        <v>244</v>
      </c>
      <c r="B190" s="122" t="s">
        <v>420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3"/>
      <c r="Q190" s="37"/>
    </row>
    <row r="191" spans="1:17" ht="21.5" customHeight="1" x14ac:dyDescent="0.4">
      <c r="A191" s="38" t="s">
        <v>245</v>
      </c>
      <c r="B191" s="122" t="s">
        <v>421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3"/>
      <c r="Q191" s="37"/>
    </row>
    <row r="192" spans="1:17" ht="21.5" customHeight="1" x14ac:dyDescent="0.4">
      <c r="A192" s="38" t="s">
        <v>246</v>
      </c>
      <c r="B192" s="122" t="s">
        <v>422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3"/>
      <c r="Q192" s="37"/>
    </row>
    <row r="193" spans="1:17" ht="21.5" customHeight="1" x14ac:dyDescent="0.4">
      <c r="A193" s="38" t="s">
        <v>247</v>
      </c>
      <c r="B193" s="122" t="s">
        <v>423</v>
      </c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3"/>
      <c r="Q193" s="37"/>
    </row>
    <row r="194" spans="1:17" ht="21.5" customHeight="1" x14ac:dyDescent="0.4">
      <c r="A194" s="39" t="s">
        <v>248</v>
      </c>
      <c r="B194" s="122" t="s">
        <v>424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3"/>
      <c r="Q194" s="37"/>
    </row>
    <row r="195" spans="1:17" ht="21.5" customHeight="1" x14ac:dyDescent="0.4">
      <c r="A195" s="38" t="s">
        <v>249</v>
      </c>
      <c r="B195" s="122" t="s">
        <v>425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3"/>
      <c r="Q195" s="37"/>
    </row>
    <row r="196" spans="1:17" ht="21.5" customHeight="1" x14ac:dyDescent="0.4">
      <c r="A196" s="38" t="s">
        <v>250</v>
      </c>
      <c r="B196" s="122" t="s">
        <v>426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3"/>
      <c r="Q196" s="37"/>
    </row>
    <row r="197" spans="1:17" ht="21.5" customHeight="1" x14ac:dyDescent="0.4">
      <c r="A197" s="38" t="s">
        <v>251</v>
      </c>
      <c r="B197" s="122" t="s">
        <v>429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3"/>
      <c r="Q197" s="37"/>
    </row>
    <row r="198" spans="1:17" ht="21.5" customHeight="1" x14ac:dyDescent="0.4">
      <c r="A198" s="38" t="s">
        <v>252</v>
      </c>
      <c r="B198" s="122" t="s">
        <v>427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3"/>
      <c r="Q198" s="37"/>
    </row>
    <row r="199" spans="1:17" ht="21.5" customHeight="1" x14ac:dyDescent="0.4">
      <c r="A199" s="39" t="s">
        <v>253</v>
      </c>
      <c r="B199" s="122" t="s">
        <v>428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3"/>
      <c r="Q199" s="37"/>
    </row>
    <row r="200" spans="1:17" ht="21.5" customHeight="1" x14ac:dyDescent="0.4">
      <c r="A200" s="38" t="s">
        <v>254</v>
      </c>
      <c r="B200" s="122" t="s">
        <v>430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3"/>
      <c r="Q200" s="37"/>
    </row>
    <row r="201" spans="1:17" ht="21.5" customHeight="1" x14ac:dyDescent="0.4">
      <c r="A201" s="38" t="s">
        <v>255</v>
      </c>
      <c r="B201" s="122" t="s">
        <v>431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3"/>
      <c r="Q201" s="37"/>
    </row>
    <row r="202" spans="1:17" ht="21.5" customHeight="1" x14ac:dyDescent="0.4">
      <c r="A202" s="38" t="s">
        <v>256</v>
      </c>
      <c r="B202" s="122" t="s">
        <v>432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3"/>
      <c r="Q202" s="37"/>
    </row>
    <row r="203" spans="1:17" ht="21.5" customHeight="1" x14ac:dyDescent="0.4">
      <c r="A203" s="39" t="s">
        <v>257</v>
      </c>
      <c r="B203" s="122" t="s">
        <v>433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3"/>
      <c r="Q203" s="37"/>
    </row>
    <row r="204" spans="1:17" ht="21.5" customHeight="1" x14ac:dyDescent="0.4">
      <c r="A204" s="38" t="s">
        <v>258</v>
      </c>
      <c r="B204" s="122" t="s">
        <v>434</v>
      </c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3"/>
      <c r="Q204" s="37"/>
    </row>
    <row r="205" spans="1:17" ht="21.5" customHeight="1" x14ac:dyDescent="0.4">
      <c r="A205" s="38" t="s">
        <v>259</v>
      </c>
      <c r="B205" s="122" t="s">
        <v>435</v>
      </c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3"/>
      <c r="Q205" s="37"/>
    </row>
    <row r="206" spans="1:17" ht="21.5" customHeight="1" x14ac:dyDescent="0.4">
      <c r="A206" s="38" t="s">
        <v>260</v>
      </c>
      <c r="B206" s="122" t="s">
        <v>436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3"/>
      <c r="Q206" s="37"/>
    </row>
    <row r="207" spans="1:17" ht="21.5" customHeight="1" x14ac:dyDescent="0.4">
      <c r="A207" s="38" t="s">
        <v>261</v>
      </c>
      <c r="B207" s="122" t="s">
        <v>19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3"/>
      <c r="Q207" s="37"/>
    </row>
    <row r="208" spans="1:17" ht="21.5" customHeight="1" x14ac:dyDescent="0.4">
      <c r="A208" s="39" t="s">
        <v>262</v>
      </c>
      <c r="B208" s="122" t="s">
        <v>573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3"/>
      <c r="Q208" s="37"/>
    </row>
    <row r="209" spans="1:17" ht="21.5" customHeight="1" x14ac:dyDescent="0.4">
      <c r="A209" s="38" t="s">
        <v>263</v>
      </c>
      <c r="B209" s="122" t="s">
        <v>437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3"/>
      <c r="Q209" s="37"/>
    </row>
    <row r="210" spans="1:17" ht="21.5" customHeight="1" x14ac:dyDescent="0.4">
      <c r="A210" s="38" t="s">
        <v>264</v>
      </c>
      <c r="B210" s="122" t="s">
        <v>438</v>
      </c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3"/>
      <c r="Q210" s="37"/>
    </row>
    <row r="211" spans="1:17" ht="21.5" customHeight="1" x14ac:dyDescent="0.4">
      <c r="A211" s="38" t="s">
        <v>265</v>
      </c>
      <c r="B211" s="122" t="s">
        <v>439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3"/>
      <c r="Q211" s="37"/>
    </row>
    <row r="212" spans="1:17" ht="21.5" customHeight="1" x14ac:dyDescent="0.4">
      <c r="A212" s="39" t="s">
        <v>266</v>
      </c>
      <c r="B212" s="122" t="s">
        <v>440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3"/>
      <c r="Q212" s="37"/>
    </row>
    <row r="213" spans="1:17" ht="21.5" customHeight="1" x14ac:dyDescent="0.4">
      <c r="A213" s="38" t="s">
        <v>267</v>
      </c>
      <c r="B213" s="122" t="s">
        <v>441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3"/>
      <c r="Q213" s="37"/>
    </row>
    <row r="214" spans="1:17" ht="21.5" customHeight="1" x14ac:dyDescent="0.4">
      <c r="A214" s="38" t="s">
        <v>268</v>
      </c>
      <c r="B214" s="122" t="s">
        <v>442</v>
      </c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3"/>
      <c r="Q214" s="37"/>
    </row>
    <row r="215" spans="1:17" ht="21.5" customHeight="1" x14ac:dyDescent="0.4">
      <c r="A215" s="38" t="s">
        <v>269</v>
      </c>
      <c r="B215" s="122" t="s">
        <v>443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3"/>
      <c r="Q215" s="37"/>
    </row>
    <row r="216" spans="1:17" ht="21.5" customHeight="1" x14ac:dyDescent="0.4">
      <c r="A216" s="38" t="s">
        <v>270</v>
      </c>
      <c r="B216" s="122" t="s">
        <v>444</v>
      </c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3"/>
      <c r="Q216" s="37"/>
    </row>
    <row r="217" spans="1:17" ht="21.5" customHeight="1" x14ac:dyDescent="0.4">
      <c r="A217" s="39" t="s">
        <v>271</v>
      </c>
      <c r="B217" s="122" t="s">
        <v>445</v>
      </c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3"/>
      <c r="Q217" s="37"/>
    </row>
    <row r="218" spans="1:17" ht="21.5" customHeight="1" x14ac:dyDescent="0.4">
      <c r="A218" s="38" t="s">
        <v>272</v>
      </c>
      <c r="B218" s="122" t="s">
        <v>446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3"/>
      <c r="Q218" s="37"/>
    </row>
    <row r="219" spans="1:17" ht="21.5" customHeight="1" x14ac:dyDescent="0.4">
      <c r="A219" s="38" t="s">
        <v>273</v>
      </c>
      <c r="B219" s="122" t="s">
        <v>447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3"/>
      <c r="Q219" s="37"/>
    </row>
    <row r="220" spans="1:17" ht="21.5" customHeight="1" x14ac:dyDescent="0.4">
      <c r="A220" s="38" t="s">
        <v>274</v>
      </c>
      <c r="B220" s="122" t="s">
        <v>448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3"/>
      <c r="Q220" s="37"/>
    </row>
    <row r="221" spans="1:17" ht="21.5" customHeight="1" x14ac:dyDescent="0.4">
      <c r="A221" s="39" t="s">
        <v>275</v>
      </c>
      <c r="B221" s="122" t="s">
        <v>449</v>
      </c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3"/>
      <c r="Q221" s="37"/>
    </row>
    <row r="222" spans="1:17" ht="21.5" customHeight="1" x14ac:dyDescent="0.4">
      <c r="A222" s="38" t="s">
        <v>276</v>
      </c>
      <c r="B222" s="122" t="s">
        <v>450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3"/>
      <c r="Q222" s="37"/>
    </row>
    <row r="223" spans="1:17" ht="21.5" customHeight="1" x14ac:dyDescent="0.4">
      <c r="A223" s="38" t="s">
        <v>277</v>
      </c>
      <c r="B223" s="122" t="s">
        <v>451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3"/>
      <c r="Q223" s="37"/>
    </row>
    <row r="224" spans="1:17" ht="21.5" customHeight="1" x14ac:dyDescent="0.4">
      <c r="A224" s="38" t="s">
        <v>278</v>
      </c>
      <c r="B224" s="122" t="s">
        <v>452</v>
      </c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3"/>
      <c r="Q224" s="37"/>
    </row>
    <row r="225" spans="1:17" ht="21.5" customHeight="1" x14ac:dyDescent="0.4">
      <c r="A225" s="38" t="s">
        <v>279</v>
      </c>
      <c r="B225" s="122" t="s">
        <v>453</v>
      </c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3"/>
      <c r="Q225" s="37"/>
    </row>
    <row r="226" spans="1:17" ht="21.5" customHeight="1" x14ac:dyDescent="0.4">
      <c r="A226" s="39" t="s">
        <v>280</v>
      </c>
      <c r="B226" s="122" t="s">
        <v>454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3"/>
      <c r="Q226" s="37"/>
    </row>
    <row r="227" spans="1:17" ht="21.5" customHeight="1" x14ac:dyDescent="0.4">
      <c r="A227" s="38" t="s">
        <v>281</v>
      </c>
      <c r="B227" s="122" t="s">
        <v>455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3"/>
      <c r="Q227" s="37"/>
    </row>
    <row r="228" spans="1:17" s="17" customFormat="1" ht="21.5" customHeight="1" x14ac:dyDescent="0.4">
      <c r="A228" s="38" t="s">
        <v>282</v>
      </c>
      <c r="B228" s="126" t="s">
        <v>456</v>
      </c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3"/>
      <c r="Q228" s="37"/>
    </row>
    <row r="229" spans="1:17" ht="21.5" customHeight="1" x14ac:dyDescent="0.4">
      <c r="A229" s="38" t="s">
        <v>283</v>
      </c>
      <c r="B229" s="122" t="s">
        <v>457</v>
      </c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3"/>
      <c r="Q229" s="37"/>
    </row>
    <row r="230" spans="1:17" ht="21.5" customHeight="1" x14ac:dyDescent="0.4">
      <c r="A230" s="39" t="s">
        <v>284</v>
      </c>
      <c r="B230" s="124" t="s">
        <v>458</v>
      </c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5"/>
      <c r="Q230" s="37"/>
    </row>
    <row r="231" spans="1:17" ht="21.5" customHeight="1" x14ac:dyDescent="0.4">
      <c r="A231" s="38" t="s">
        <v>285</v>
      </c>
      <c r="B231" s="122" t="s">
        <v>459</v>
      </c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3"/>
      <c r="Q231" s="37"/>
    </row>
    <row r="232" spans="1:17" ht="21.5" customHeight="1" x14ac:dyDescent="0.4">
      <c r="A232" s="38" t="s">
        <v>286</v>
      </c>
      <c r="B232" s="122" t="s">
        <v>460</v>
      </c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3"/>
      <c r="Q232" s="37"/>
    </row>
    <row r="233" spans="1:17" ht="21.5" customHeight="1" x14ac:dyDescent="0.4">
      <c r="A233" s="38" t="s">
        <v>287</v>
      </c>
      <c r="B233" s="122" t="s">
        <v>461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3"/>
      <c r="Q233" s="37"/>
    </row>
    <row r="234" spans="1:17" ht="21.5" customHeight="1" x14ac:dyDescent="0.4">
      <c r="A234" s="38" t="s">
        <v>288</v>
      </c>
      <c r="B234" s="122" t="s">
        <v>462</v>
      </c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3"/>
      <c r="Q234" s="37"/>
    </row>
    <row r="235" spans="1:17" ht="21.5" customHeight="1" x14ac:dyDescent="0.4">
      <c r="A235" s="39" t="s">
        <v>289</v>
      </c>
      <c r="B235" s="122" t="s">
        <v>463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3"/>
      <c r="Q235" s="37"/>
    </row>
    <row r="236" spans="1:17" ht="21.5" customHeight="1" x14ac:dyDescent="0.4">
      <c r="A236" s="38" t="s">
        <v>290</v>
      </c>
      <c r="B236" s="122" t="s">
        <v>464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3"/>
      <c r="Q236" s="37"/>
    </row>
    <row r="237" spans="1:17" ht="21.5" customHeight="1" x14ac:dyDescent="0.4">
      <c r="A237" s="38" t="s">
        <v>291</v>
      </c>
      <c r="B237" s="122" t="s">
        <v>465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3"/>
      <c r="Q237" s="37"/>
    </row>
    <row r="238" spans="1:17" ht="21.5" customHeight="1" x14ac:dyDescent="0.4">
      <c r="A238" s="38" t="s">
        <v>292</v>
      </c>
      <c r="B238" s="122" t="s">
        <v>466</v>
      </c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3"/>
      <c r="Q238" s="37"/>
    </row>
    <row r="239" spans="1:17" ht="21.5" customHeight="1" x14ac:dyDescent="0.4">
      <c r="A239" s="39" t="s">
        <v>293</v>
      </c>
      <c r="B239" s="122" t="s">
        <v>467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3"/>
      <c r="Q239" s="37"/>
    </row>
    <row r="240" spans="1:17" ht="21.5" customHeight="1" x14ac:dyDescent="0.4">
      <c r="A240" s="38" t="s">
        <v>294</v>
      </c>
      <c r="B240" s="122" t="s">
        <v>468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3"/>
      <c r="Q240" s="37"/>
    </row>
    <row r="241" spans="1:17" ht="21.5" customHeight="1" x14ac:dyDescent="0.4">
      <c r="A241" s="38" t="s">
        <v>295</v>
      </c>
      <c r="B241" s="122" t="s">
        <v>469</v>
      </c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3"/>
      <c r="Q241" s="37"/>
    </row>
    <row r="242" spans="1:17" ht="21.5" customHeight="1" x14ac:dyDescent="0.4">
      <c r="A242" s="38" t="s">
        <v>296</v>
      </c>
      <c r="B242" s="122" t="s">
        <v>470</v>
      </c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3"/>
      <c r="Q242" s="37"/>
    </row>
    <row r="243" spans="1:17" ht="21.5" customHeight="1" x14ac:dyDescent="0.4">
      <c r="A243" s="38" t="s">
        <v>297</v>
      </c>
      <c r="B243" s="122" t="s">
        <v>579</v>
      </c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3"/>
      <c r="Q243" s="37"/>
    </row>
    <row r="244" spans="1:17" ht="21.5" customHeight="1" x14ac:dyDescent="0.4">
      <c r="A244" s="39" t="s">
        <v>298</v>
      </c>
      <c r="B244" s="122" t="s">
        <v>471</v>
      </c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3"/>
      <c r="Q244" s="37"/>
    </row>
    <row r="245" spans="1:17" ht="21.5" customHeight="1" x14ac:dyDescent="0.4">
      <c r="A245" s="38" t="s">
        <v>299</v>
      </c>
      <c r="B245" s="122" t="s">
        <v>578</v>
      </c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3"/>
      <c r="Q245" s="37"/>
    </row>
    <row r="246" spans="1:17" ht="21.5" customHeight="1" x14ac:dyDescent="0.4">
      <c r="A246" s="38" t="s">
        <v>300</v>
      </c>
      <c r="B246" s="122" t="s">
        <v>472</v>
      </c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3"/>
      <c r="Q246" s="37"/>
    </row>
    <row r="247" spans="1:17" ht="21.5" customHeight="1" x14ac:dyDescent="0.4">
      <c r="A247" s="38" t="s">
        <v>301</v>
      </c>
      <c r="B247" s="122" t="s">
        <v>473</v>
      </c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3"/>
      <c r="Q247" s="37"/>
    </row>
    <row r="248" spans="1:17" ht="21.5" customHeight="1" x14ac:dyDescent="0.4">
      <c r="A248" s="39" t="s">
        <v>302</v>
      </c>
      <c r="B248" s="122" t="s">
        <v>474</v>
      </c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3"/>
      <c r="Q248" s="37"/>
    </row>
    <row r="249" spans="1:17" ht="21.5" customHeight="1" x14ac:dyDescent="0.4">
      <c r="A249" s="38" t="s">
        <v>303</v>
      </c>
      <c r="B249" s="122" t="s">
        <v>475</v>
      </c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3"/>
      <c r="Q249" s="37"/>
    </row>
    <row r="250" spans="1:17" ht="21.75" customHeight="1" x14ac:dyDescent="0.4">
      <c r="A250" s="38" t="s">
        <v>304</v>
      </c>
      <c r="B250" s="124" t="s">
        <v>478</v>
      </c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5"/>
      <c r="Q250" s="37"/>
    </row>
    <row r="251" spans="1:17" ht="21.5" customHeight="1" x14ac:dyDescent="0.4">
      <c r="A251" s="38" t="s">
        <v>305</v>
      </c>
      <c r="B251" s="122" t="s">
        <v>479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3"/>
      <c r="Q251" s="37"/>
    </row>
    <row r="252" spans="1:17" ht="21.5" customHeight="1" x14ac:dyDescent="0.4">
      <c r="A252" s="38" t="s">
        <v>306</v>
      </c>
      <c r="B252" s="122" t="s">
        <v>480</v>
      </c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3"/>
      <c r="Q252" s="37"/>
    </row>
    <row r="253" spans="1:17" ht="21.5" customHeight="1" x14ac:dyDescent="0.4">
      <c r="A253" s="39" t="s">
        <v>307</v>
      </c>
      <c r="B253" s="122" t="s">
        <v>476</v>
      </c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3"/>
      <c r="Q253" s="37"/>
    </row>
    <row r="254" spans="1:17" ht="21.5" customHeight="1" x14ac:dyDescent="0.4">
      <c r="A254" s="38" t="s">
        <v>308</v>
      </c>
      <c r="B254" s="122" t="s">
        <v>477</v>
      </c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3"/>
      <c r="Q254" s="37"/>
    </row>
    <row r="255" spans="1:17" ht="21.5" customHeight="1" x14ac:dyDescent="0.4">
      <c r="A255" s="38" t="s">
        <v>309</v>
      </c>
      <c r="B255" s="122" t="s">
        <v>481</v>
      </c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3"/>
      <c r="Q255" s="37"/>
    </row>
    <row r="256" spans="1:17" ht="21.5" customHeight="1" x14ac:dyDescent="0.4">
      <c r="A256" s="38" t="s">
        <v>310</v>
      </c>
      <c r="B256" s="122" t="s">
        <v>482</v>
      </c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3"/>
      <c r="Q256" s="37"/>
    </row>
    <row r="257" spans="1:17" ht="21.5" customHeight="1" x14ac:dyDescent="0.4">
      <c r="A257" s="39" t="s">
        <v>311</v>
      </c>
      <c r="B257" s="122" t="s">
        <v>483</v>
      </c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3"/>
      <c r="Q257" s="37"/>
    </row>
    <row r="259" spans="1:17" s="30" customFormat="1" ht="15" x14ac:dyDescent="0.4">
      <c r="A259" s="138" t="s">
        <v>25</v>
      </c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</row>
    <row r="274" spans="2:16" x14ac:dyDescent="0.4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5"/>
      <c r="M274" s="24"/>
      <c r="N274" s="24"/>
      <c r="O274" s="24"/>
      <c r="P274" s="24"/>
    </row>
    <row r="275" spans="2:16" x14ac:dyDescent="0.4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5"/>
      <c r="M275" s="24"/>
      <c r="N275" s="24"/>
      <c r="O275" s="24"/>
      <c r="P275" s="24"/>
    </row>
    <row r="276" spans="2:16" x14ac:dyDescent="0.4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5"/>
      <c r="M276" s="24"/>
      <c r="N276" s="24"/>
      <c r="O276" s="24"/>
      <c r="P276" s="24"/>
    </row>
    <row r="277" spans="2:16" x14ac:dyDescent="0.4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5"/>
      <c r="M277" s="24"/>
      <c r="N277" s="24"/>
      <c r="O277" s="24"/>
      <c r="P277" s="24"/>
    </row>
    <row r="278" spans="2:16" x14ac:dyDescent="0.4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5"/>
      <c r="M278" s="24"/>
      <c r="N278" s="24"/>
      <c r="O278" s="24"/>
      <c r="P278" s="24"/>
    </row>
    <row r="279" spans="2:16" x14ac:dyDescent="0.4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5"/>
      <c r="M279" s="24"/>
      <c r="N279" s="24"/>
      <c r="O279" s="24"/>
      <c r="P279" s="24"/>
    </row>
    <row r="280" spans="2:16" x14ac:dyDescent="0.4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5"/>
      <c r="M280" s="24"/>
      <c r="N280" s="24"/>
      <c r="O280" s="24"/>
      <c r="P280" s="24"/>
    </row>
    <row r="281" spans="2:16" x14ac:dyDescent="0.4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5"/>
      <c r="M281" s="24"/>
      <c r="N281" s="24"/>
      <c r="O281" s="24"/>
      <c r="P281" s="24"/>
    </row>
    <row r="282" spans="2:16" x14ac:dyDescent="0.4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5"/>
      <c r="M282" s="24"/>
      <c r="N282" s="24"/>
      <c r="O282" s="24"/>
      <c r="P282" s="24"/>
    </row>
    <row r="283" spans="2:16" x14ac:dyDescent="0.4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5"/>
      <c r="M283" s="24"/>
      <c r="N283" s="24"/>
      <c r="O283" s="24"/>
      <c r="P283" s="24"/>
    </row>
    <row r="284" spans="2:16" x14ac:dyDescent="0.4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5"/>
      <c r="M284" s="24"/>
      <c r="N284" s="24"/>
      <c r="O284" s="24"/>
      <c r="P284" s="24"/>
    </row>
    <row r="285" spans="2:16" x14ac:dyDescent="0.4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5"/>
      <c r="M285" s="24"/>
      <c r="N285" s="24"/>
      <c r="O285" s="24"/>
      <c r="P285" s="24"/>
    </row>
    <row r="286" spans="2:16" x14ac:dyDescent="0.4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5"/>
      <c r="M286" s="24"/>
      <c r="N286" s="24"/>
      <c r="O286" s="24"/>
      <c r="P286" s="24"/>
    </row>
    <row r="287" spans="2:16" x14ac:dyDescent="0.4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5"/>
      <c r="M287" s="24"/>
      <c r="N287" s="24"/>
      <c r="O287" s="24"/>
      <c r="P287" s="24"/>
    </row>
    <row r="288" spans="2:16" x14ac:dyDescent="0.4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5"/>
      <c r="M288" s="24"/>
      <c r="N288" s="24"/>
      <c r="O288" s="24"/>
      <c r="P288" s="24"/>
    </row>
    <row r="289" spans="2:16" x14ac:dyDescent="0.4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5"/>
      <c r="M289" s="24"/>
      <c r="N289" s="24"/>
      <c r="O289" s="24"/>
      <c r="P289" s="24"/>
    </row>
    <row r="290" spans="2:16" x14ac:dyDescent="0.4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5"/>
      <c r="M290" s="24"/>
      <c r="N290" s="24"/>
      <c r="O290" s="24"/>
      <c r="P290" s="24"/>
    </row>
    <row r="291" spans="2:16" x14ac:dyDescent="0.4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5"/>
      <c r="M291" s="24"/>
      <c r="N291" s="24"/>
      <c r="O291" s="24"/>
      <c r="P291" s="24"/>
    </row>
    <row r="292" spans="2:16" x14ac:dyDescent="0.4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5"/>
      <c r="M292" s="24"/>
      <c r="N292" s="24"/>
      <c r="O292" s="24"/>
      <c r="P292" s="24"/>
    </row>
    <row r="293" spans="2:16" x14ac:dyDescent="0.4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5"/>
      <c r="M293" s="24"/>
      <c r="N293" s="24"/>
      <c r="O293" s="24"/>
      <c r="P293" s="24"/>
    </row>
    <row r="294" spans="2:16" x14ac:dyDescent="0.4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5"/>
      <c r="M294" s="24"/>
      <c r="N294" s="24"/>
      <c r="O294" s="24"/>
      <c r="P294" s="24"/>
    </row>
    <row r="295" spans="2:16" x14ac:dyDescent="0.4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5"/>
      <c r="M295" s="24"/>
      <c r="N295" s="24"/>
      <c r="O295" s="24"/>
      <c r="P295" s="24"/>
    </row>
    <row r="296" spans="2:16" x14ac:dyDescent="0.4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5"/>
      <c r="M296" s="24"/>
      <c r="N296" s="24"/>
      <c r="O296" s="24"/>
      <c r="P296" s="24"/>
    </row>
    <row r="297" spans="2:16" x14ac:dyDescent="0.4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5"/>
      <c r="M297" s="24"/>
      <c r="N297" s="24"/>
      <c r="O297" s="24"/>
      <c r="P297" s="24"/>
    </row>
    <row r="298" spans="2:16" x14ac:dyDescent="0.4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5"/>
      <c r="M298" s="24"/>
      <c r="N298" s="24"/>
      <c r="O298" s="24"/>
      <c r="P298" s="24"/>
    </row>
    <row r="299" spans="2:16" x14ac:dyDescent="0.4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5"/>
      <c r="M299" s="24"/>
      <c r="N299" s="24"/>
      <c r="O299" s="24"/>
      <c r="P299" s="24"/>
    </row>
    <row r="300" spans="2:16" x14ac:dyDescent="0.4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5"/>
      <c r="M300" s="24"/>
      <c r="N300" s="24"/>
      <c r="O300" s="24"/>
      <c r="P300" s="24"/>
    </row>
    <row r="301" spans="2:16" x14ac:dyDescent="0.4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5"/>
      <c r="M301" s="24"/>
      <c r="N301" s="24"/>
      <c r="O301" s="24"/>
      <c r="P301" s="24"/>
    </row>
    <row r="302" spans="2:16" x14ac:dyDescent="0.4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5"/>
      <c r="M302" s="24"/>
      <c r="N302" s="24"/>
      <c r="O302" s="24"/>
      <c r="P302" s="24"/>
    </row>
    <row r="303" spans="2:16" x14ac:dyDescent="0.4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5"/>
      <c r="M303" s="24"/>
      <c r="N303" s="24"/>
      <c r="O303" s="24"/>
      <c r="P303" s="24"/>
    </row>
    <row r="304" spans="2:16" x14ac:dyDescent="0.4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5"/>
      <c r="M304" s="24"/>
      <c r="N304" s="24"/>
      <c r="O304" s="24"/>
      <c r="P304" s="24"/>
    </row>
    <row r="305" spans="2:16" x14ac:dyDescent="0.4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5"/>
      <c r="M305" s="24"/>
      <c r="N305" s="24"/>
      <c r="O305" s="24"/>
      <c r="P305" s="24"/>
    </row>
    <row r="306" spans="2:16" x14ac:dyDescent="0.4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5"/>
      <c r="M306" s="24"/>
      <c r="N306" s="24"/>
      <c r="O306" s="24"/>
      <c r="P306" s="24"/>
    </row>
    <row r="307" spans="2:16" x14ac:dyDescent="0.4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5"/>
      <c r="M307" s="24"/>
      <c r="N307" s="24"/>
      <c r="O307" s="24"/>
      <c r="P307" s="24"/>
    </row>
    <row r="308" spans="2:16" x14ac:dyDescent="0.4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5"/>
      <c r="M308" s="24"/>
      <c r="N308" s="24"/>
      <c r="O308" s="24"/>
      <c r="P308" s="24"/>
    </row>
    <row r="309" spans="2:16" x14ac:dyDescent="0.4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5"/>
      <c r="M309" s="24"/>
      <c r="N309" s="24"/>
      <c r="O309" s="24"/>
      <c r="P309" s="24"/>
    </row>
    <row r="310" spans="2:16" x14ac:dyDescent="0.4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5"/>
      <c r="M310" s="24"/>
      <c r="N310" s="24"/>
      <c r="O310" s="24"/>
      <c r="P310" s="24"/>
    </row>
    <row r="311" spans="2:16" x14ac:dyDescent="0.4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5"/>
      <c r="M311" s="24"/>
      <c r="N311" s="24"/>
      <c r="O311" s="24"/>
      <c r="P311" s="24"/>
    </row>
    <row r="312" spans="2:16" x14ac:dyDescent="0.4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5"/>
      <c r="M312" s="24"/>
      <c r="N312" s="24"/>
      <c r="O312" s="24"/>
      <c r="P312" s="24"/>
    </row>
    <row r="313" spans="2:16" x14ac:dyDescent="0.4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5"/>
      <c r="M313" s="24"/>
      <c r="N313" s="24"/>
      <c r="O313" s="24"/>
      <c r="P313" s="24"/>
    </row>
    <row r="314" spans="2:16" x14ac:dyDescent="0.4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5"/>
      <c r="M314" s="24"/>
      <c r="N314" s="24"/>
      <c r="O314" s="24"/>
      <c r="P314" s="24"/>
    </row>
    <row r="315" spans="2:16" x14ac:dyDescent="0.4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5"/>
      <c r="M315" s="24"/>
      <c r="N315" s="24"/>
      <c r="O315" s="24"/>
      <c r="P315" s="24"/>
    </row>
    <row r="316" spans="2:16" x14ac:dyDescent="0.4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5"/>
      <c r="M316" s="24"/>
      <c r="N316" s="24"/>
      <c r="O316" s="24"/>
      <c r="P316" s="24"/>
    </row>
    <row r="317" spans="2:16" x14ac:dyDescent="0.4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5"/>
      <c r="M317" s="24"/>
      <c r="N317" s="24"/>
      <c r="O317" s="24"/>
      <c r="P317" s="24"/>
    </row>
    <row r="318" spans="2:16" x14ac:dyDescent="0.4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5"/>
      <c r="M318" s="24"/>
      <c r="N318" s="24"/>
      <c r="O318" s="24"/>
      <c r="P318" s="24"/>
    </row>
    <row r="319" spans="2:16" x14ac:dyDescent="0.4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5"/>
      <c r="M319" s="24"/>
      <c r="N319" s="24"/>
      <c r="O319" s="24"/>
      <c r="P319" s="24"/>
    </row>
    <row r="320" spans="2:16" x14ac:dyDescent="0.4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5"/>
      <c r="M320" s="24"/>
      <c r="N320" s="24"/>
      <c r="O320" s="24"/>
      <c r="P320" s="24"/>
    </row>
    <row r="321" spans="2:16" x14ac:dyDescent="0.4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5"/>
      <c r="M321" s="24"/>
      <c r="N321" s="24"/>
      <c r="O321" s="24"/>
      <c r="P321" s="24"/>
    </row>
    <row r="322" spans="2:16" x14ac:dyDescent="0.4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5"/>
      <c r="M322" s="24"/>
      <c r="N322" s="24"/>
      <c r="O322" s="24"/>
      <c r="P322" s="24"/>
    </row>
    <row r="323" spans="2:16" x14ac:dyDescent="0.4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5"/>
      <c r="M323" s="24"/>
      <c r="N323" s="24"/>
      <c r="O323" s="24"/>
      <c r="P323" s="24"/>
    </row>
    <row r="324" spans="2:16" x14ac:dyDescent="0.4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5"/>
      <c r="M324" s="24"/>
      <c r="N324" s="24"/>
      <c r="O324" s="24"/>
      <c r="P324" s="24"/>
    </row>
    <row r="325" spans="2:16" x14ac:dyDescent="0.4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5"/>
      <c r="M325" s="24"/>
      <c r="N325" s="24"/>
      <c r="O325" s="24"/>
      <c r="P325" s="24"/>
    </row>
    <row r="326" spans="2:16" x14ac:dyDescent="0.4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5"/>
      <c r="M326" s="24"/>
      <c r="N326" s="24"/>
      <c r="O326" s="24"/>
      <c r="P326" s="24"/>
    </row>
    <row r="327" spans="2:16" x14ac:dyDescent="0.4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5"/>
      <c r="M327" s="24"/>
      <c r="N327" s="24"/>
      <c r="O327" s="24"/>
      <c r="P327" s="24"/>
    </row>
    <row r="328" spans="2:16" x14ac:dyDescent="0.4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5"/>
      <c r="M328" s="24"/>
      <c r="N328" s="24"/>
      <c r="O328" s="24"/>
      <c r="P328" s="24"/>
    </row>
    <row r="329" spans="2:16" x14ac:dyDescent="0.4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5"/>
      <c r="M329" s="24"/>
      <c r="N329" s="24"/>
      <c r="O329" s="24"/>
      <c r="P329" s="24"/>
    </row>
    <row r="330" spans="2:16" x14ac:dyDescent="0.4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5"/>
      <c r="M330" s="24"/>
      <c r="N330" s="24"/>
      <c r="O330" s="24"/>
      <c r="P330" s="24"/>
    </row>
    <row r="331" spans="2:16" x14ac:dyDescent="0.4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5"/>
      <c r="M331" s="24"/>
      <c r="N331" s="24"/>
      <c r="O331" s="24"/>
      <c r="P331" s="24"/>
    </row>
    <row r="332" spans="2:16" x14ac:dyDescent="0.4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5"/>
      <c r="M332" s="24"/>
      <c r="N332" s="24"/>
      <c r="O332" s="24"/>
      <c r="P332" s="24"/>
    </row>
    <row r="333" spans="2:16" x14ac:dyDescent="0.4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5"/>
      <c r="M333" s="24"/>
      <c r="N333" s="24"/>
      <c r="O333" s="24"/>
      <c r="P333" s="24"/>
    </row>
    <row r="334" spans="2:16" x14ac:dyDescent="0.4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5"/>
      <c r="M334" s="24"/>
      <c r="N334" s="24"/>
      <c r="O334" s="24"/>
      <c r="P334" s="24"/>
    </row>
    <row r="335" spans="2:16" x14ac:dyDescent="0.4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5"/>
      <c r="M335" s="24"/>
      <c r="N335" s="24"/>
      <c r="O335" s="24"/>
      <c r="P335" s="24"/>
    </row>
    <row r="336" spans="2:16" x14ac:dyDescent="0.4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5"/>
      <c r="M336" s="24"/>
      <c r="N336" s="24"/>
      <c r="O336" s="24"/>
      <c r="P336" s="24"/>
    </row>
    <row r="337" spans="2:16" x14ac:dyDescent="0.4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5"/>
      <c r="M337" s="24"/>
      <c r="N337" s="24"/>
      <c r="O337" s="24"/>
      <c r="P337" s="24"/>
    </row>
    <row r="338" spans="2:16" x14ac:dyDescent="0.4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5"/>
      <c r="M338" s="24"/>
      <c r="N338" s="24"/>
      <c r="O338" s="24"/>
      <c r="P338" s="24"/>
    </row>
    <row r="339" spans="2:16" x14ac:dyDescent="0.4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5"/>
      <c r="M339" s="24"/>
      <c r="N339" s="24"/>
      <c r="O339" s="24"/>
      <c r="P339" s="24"/>
    </row>
    <row r="340" spans="2:16" x14ac:dyDescent="0.4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5"/>
      <c r="M340" s="24"/>
      <c r="N340" s="24"/>
      <c r="O340" s="24"/>
      <c r="P340" s="24"/>
    </row>
    <row r="341" spans="2:16" x14ac:dyDescent="0.4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5"/>
      <c r="M341" s="24"/>
      <c r="N341" s="24"/>
      <c r="O341" s="24"/>
      <c r="P341" s="24"/>
    </row>
    <row r="342" spans="2:16" x14ac:dyDescent="0.4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5"/>
      <c r="M342" s="24"/>
      <c r="N342" s="24"/>
      <c r="O342" s="24"/>
      <c r="P342" s="24"/>
    </row>
    <row r="343" spans="2:16" x14ac:dyDescent="0.4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5"/>
      <c r="M343" s="24"/>
      <c r="N343" s="24"/>
      <c r="O343" s="24"/>
      <c r="P343" s="24"/>
    </row>
    <row r="344" spans="2:16" x14ac:dyDescent="0.4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5"/>
      <c r="M344" s="24"/>
      <c r="N344" s="24"/>
      <c r="O344" s="24"/>
      <c r="P344" s="24"/>
    </row>
    <row r="345" spans="2:16" x14ac:dyDescent="0.4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5"/>
      <c r="M345" s="24"/>
      <c r="N345" s="24"/>
      <c r="O345" s="24"/>
      <c r="P345" s="24"/>
    </row>
    <row r="346" spans="2:16" x14ac:dyDescent="0.4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5"/>
      <c r="M346" s="24"/>
      <c r="N346" s="24"/>
      <c r="O346" s="24"/>
      <c r="P346" s="24"/>
    </row>
    <row r="347" spans="2:16" x14ac:dyDescent="0.4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5"/>
      <c r="M347" s="24"/>
      <c r="N347" s="24"/>
      <c r="O347" s="24"/>
      <c r="P347" s="24"/>
    </row>
    <row r="348" spans="2:16" x14ac:dyDescent="0.4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5"/>
      <c r="M348" s="24"/>
      <c r="N348" s="24"/>
      <c r="O348" s="24"/>
      <c r="P348" s="24"/>
    </row>
    <row r="349" spans="2:16" x14ac:dyDescent="0.4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5"/>
      <c r="M349" s="24"/>
      <c r="N349" s="24"/>
      <c r="O349" s="24"/>
      <c r="P349" s="24"/>
    </row>
    <row r="350" spans="2:16" x14ac:dyDescent="0.4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5"/>
      <c r="M350" s="24"/>
      <c r="N350" s="24"/>
      <c r="O350" s="24"/>
      <c r="P350" s="24"/>
    </row>
    <row r="351" spans="2:16" x14ac:dyDescent="0.4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5"/>
      <c r="M351" s="24"/>
      <c r="N351" s="24"/>
      <c r="O351" s="24"/>
      <c r="P351" s="24"/>
    </row>
    <row r="352" spans="2:16" x14ac:dyDescent="0.4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5"/>
      <c r="M352" s="24"/>
      <c r="N352" s="24"/>
      <c r="O352" s="24"/>
      <c r="P352" s="24"/>
    </row>
    <row r="353" spans="2:16" x14ac:dyDescent="0.4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5"/>
      <c r="M353" s="24"/>
      <c r="N353" s="24"/>
      <c r="O353" s="24"/>
      <c r="P353" s="24"/>
    </row>
    <row r="354" spans="2:16" x14ac:dyDescent="0.4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5"/>
      <c r="M354" s="24"/>
      <c r="N354" s="24"/>
      <c r="O354" s="24"/>
      <c r="P354" s="24"/>
    </row>
    <row r="355" spans="2:16" x14ac:dyDescent="0.4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5"/>
      <c r="M355" s="24"/>
      <c r="N355" s="24"/>
      <c r="O355" s="24"/>
      <c r="P355" s="24"/>
    </row>
    <row r="356" spans="2:16" x14ac:dyDescent="0.4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5"/>
      <c r="M356" s="24"/>
      <c r="N356" s="24"/>
      <c r="O356" s="24"/>
      <c r="P356" s="24"/>
    </row>
    <row r="357" spans="2:16" x14ac:dyDescent="0.4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5"/>
      <c r="M357" s="24"/>
      <c r="N357" s="24"/>
      <c r="O357" s="24"/>
      <c r="P357" s="24"/>
    </row>
    <row r="358" spans="2:16" x14ac:dyDescent="0.4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5"/>
      <c r="M358" s="24"/>
      <c r="N358" s="24"/>
      <c r="O358" s="24"/>
      <c r="P358" s="24"/>
    </row>
    <row r="359" spans="2:16" x14ac:dyDescent="0.4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5"/>
      <c r="M359" s="24"/>
      <c r="N359" s="24"/>
      <c r="O359" s="24"/>
      <c r="P359" s="24"/>
    </row>
    <row r="360" spans="2:16" x14ac:dyDescent="0.4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5"/>
      <c r="M360" s="24"/>
      <c r="N360" s="24"/>
      <c r="O360" s="24"/>
      <c r="P360" s="24"/>
    </row>
    <row r="361" spans="2:16" x14ac:dyDescent="0.4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5"/>
      <c r="M361" s="24"/>
      <c r="N361" s="24"/>
      <c r="O361" s="24"/>
      <c r="P361" s="24"/>
    </row>
    <row r="362" spans="2:16" x14ac:dyDescent="0.4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5"/>
      <c r="M362" s="24"/>
      <c r="N362" s="24"/>
      <c r="O362" s="24"/>
      <c r="P362" s="24"/>
    </row>
    <row r="363" spans="2:16" x14ac:dyDescent="0.4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5"/>
      <c r="M363" s="24"/>
      <c r="N363" s="24"/>
      <c r="O363" s="24"/>
      <c r="P363" s="24"/>
    </row>
    <row r="364" spans="2:16" x14ac:dyDescent="0.4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5"/>
      <c r="M364" s="24"/>
      <c r="N364" s="24"/>
      <c r="O364" s="24"/>
      <c r="P364" s="24"/>
    </row>
    <row r="365" spans="2:16" x14ac:dyDescent="0.4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5"/>
      <c r="M365" s="24"/>
      <c r="N365" s="24"/>
      <c r="O365" s="24"/>
      <c r="P365" s="24"/>
    </row>
    <row r="366" spans="2:16" x14ac:dyDescent="0.4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5"/>
      <c r="M366" s="24"/>
      <c r="N366" s="24"/>
      <c r="O366" s="24"/>
      <c r="P366" s="24"/>
    </row>
    <row r="367" spans="2:16" x14ac:dyDescent="0.4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5"/>
      <c r="M367" s="24"/>
      <c r="N367" s="24"/>
      <c r="O367" s="24"/>
      <c r="P367" s="24"/>
    </row>
    <row r="368" spans="2:16" x14ac:dyDescent="0.4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5"/>
      <c r="M368" s="24"/>
      <c r="N368" s="24"/>
      <c r="O368" s="24"/>
      <c r="P368" s="24"/>
    </row>
    <row r="369" spans="2:16" x14ac:dyDescent="0.4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5"/>
      <c r="M369" s="24"/>
      <c r="N369" s="24"/>
      <c r="O369" s="24"/>
      <c r="P369" s="24"/>
    </row>
    <row r="370" spans="2:16" x14ac:dyDescent="0.4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5"/>
      <c r="M370" s="24"/>
      <c r="N370" s="24"/>
      <c r="O370" s="24"/>
      <c r="P370" s="24"/>
    </row>
    <row r="371" spans="2:16" x14ac:dyDescent="0.4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5"/>
      <c r="M371" s="24"/>
      <c r="N371" s="24"/>
      <c r="O371" s="24"/>
      <c r="P371" s="24"/>
    </row>
    <row r="372" spans="2:16" x14ac:dyDescent="0.4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5"/>
      <c r="M372" s="24"/>
      <c r="N372" s="24"/>
      <c r="O372" s="24"/>
      <c r="P372" s="24"/>
    </row>
    <row r="373" spans="2:16" x14ac:dyDescent="0.4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5"/>
      <c r="M373" s="24"/>
      <c r="N373" s="24"/>
      <c r="O373" s="24"/>
      <c r="P373" s="24"/>
    </row>
    <row r="374" spans="2:16" x14ac:dyDescent="0.4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5"/>
      <c r="M374" s="24"/>
      <c r="N374" s="24"/>
      <c r="O374" s="24"/>
      <c r="P374" s="24"/>
    </row>
    <row r="375" spans="2:16" x14ac:dyDescent="0.4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5"/>
      <c r="M375" s="24"/>
      <c r="N375" s="24"/>
      <c r="O375" s="24"/>
      <c r="P375" s="24"/>
    </row>
    <row r="376" spans="2:16" x14ac:dyDescent="0.4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5"/>
      <c r="M376" s="24"/>
      <c r="N376" s="24"/>
      <c r="O376" s="24"/>
      <c r="P376" s="24"/>
    </row>
    <row r="377" spans="2:16" x14ac:dyDescent="0.4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5"/>
      <c r="M377" s="24"/>
      <c r="N377" s="24"/>
      <c r="O377" s="24"/>
      <c r="P377" s="24"/>
    </row>
    <row r="378" spans="2:16" x14ac:dyDescent="0.4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5"/>
      <c r="M378" s="24"/>
      <c r="N378" s="24"/>
      <c r="O378" s="24"/>
      <c r="P378" s="24"/>
    </row>
    <row r="379" spans="2:16" x14ac:dyDescent="0.4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5"/>
      <c r="M379" s="24"/>
      <c r="N379" s="24"/>
      <c r="O379" s="24"/>
      <c r="P379" s="24"/>
    </row>
    <row r="380" spans="2:16" x14ac:dyDescent="0.4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5"/>
      <c r="M380" s="24"/>
      <c r="N380" s="24"/>
      <c r="O380" s="24"/>
      <c r="P380" s="24"/>
    </row>
    <row r="381" spans="2:16" x14ac:dyDescent="0.4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5"/>
      <c r="M381" s="24"/>
      <c r="N381" s="24"/>
      <c r="O381" s="24"/>
      <c r="P381" s="24"/>
    </row>
    <row r="382" spans="2:16" x14ac:dyDescent="0.4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5"/>
      <c r="M382" s="24"/>
      <c r="N382" s="24"/>
      <c r="O382" s="24"/>
      <c r="P382" s="24"/>
    </row>
    <row r="383" spans="2:16" x14ac:dyDescent="0.4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5"/>
      <c r="M383" s="24"/>
      <c r="N383" s="24"/>
      <c r="O383" s="24"/>
      <c r="P383" s="24"/>
    </row>
    <row r="384" spans="2:16" x14ac:dyDescent="0.4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5"/>
      <c r="M384" s="24"/>
      <c r="N384" s="24"/>
      <c r="O384" s="24"/>
      <c r="P384" s="24"/>
    </row>
    <row r="385" spans="2:16" x14ac:dyDescent="0.4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5"/>
      <c r="M385" s="24"/>
      <c r="N385" s="24"/>
      <c r="O385" s="24"/>
      <c r="P385" s="24"/>
    </row>
    <row r="386" spans="2:16" x14ac:dyDescent="0.4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5"/>
      <c r="M386" s="24"/>
      <c r="N386" s="24"/>
      <c r="O386" s="24"/>
      <c r="P386" s="24"/>
    </row>
    <row r="387" spans="2:16" x14ac:dyDescent="0.4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5"/>
      <c r="M387" s="24"/>
      <c r="N387" s="24"/>
      <c r="O387" s="24"/>
      <c r="P387" s="24"/>
    </row>
    <row r="388" spans="2:16" x14ac:dyDescent="0.4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5"/>
      <c r="M388" s="24"/>
      <c r="N388" s="24"/>
      <c r="O388" s="24"/>
      <c r="P388" s="24"/>
    </row>
    <row r="389" spans="2:16" x14ac:dyDescent="0.4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5"/>
      <c r="M389" s="24"/>
      <c r="N389" s="24"/>
      <c r="O389" s="24"/>
      <c r="P389" s="24"/>
    </row>
    <row r="390" spans="2:16" x14ac:dyDescent="0.4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5"/>
      <c r="M390" s="24"/>
      <c r="N390" s="24"/>
      <c r="O390" s="24"/>
      <c r="P390" s="24"/>
    </row>
    <row r="391" spans="2:16" x14ac:dyDescent="0.4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5"/>
      <c r="M391" s="24"/>
      <c r="N391" s="24"/>
      <c r="O391" s="24"/>
      <c r="P391" s="24"/>
    </row>
    <row r="392" spans="2:16" x14ac:dyDescent="0.4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5"/>
      <c r="M392" s="24"/>
      <c r="N392" s="24"/>
      <c r="O392" s="24"/>
      <c r="P392" s="24"/>
    </row>
    <row r="393" spans="2:16" x14ac:dyDescent="0.4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5"/>
      <c r="M393" s="24"/>
      <c r="N393" s="24"/>
      <c r="O393" s="24"/>
      <c r="P393" s="24"/>
    </row>
    <row r="394" spans="2:16" x14ac:dyDescent="0.4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5"/>
      <c r="M394" s="24"/>
      <c r="N394" s="24"/>
      <c r="O394" s="24"/>
      <c r="P394" s="24"/>
    </row>
  </sheetData>
  <mergeCells count="252">
    <mergeCell ref="B43:P43"/>
    <mergeCell ref="B42:P42"/>
    <mergeCell ref="B41:P41"/>
    <mergeCell ref="B40:P40"/>
    <mergeCell ref="B39:P39"/>
    <mergeCell ref="B38:P38"/>
    <mergeCell ref="B37:P37"/>
    <mergeCell ref="B172:P172"/>
    <mergeCell ref="B89:P89"/>
    <mergeCell ref="B83:P83"/>
    <mergeCell ref="B64:P64"/>
    <mergeCell ref="B63:P63"/>
    <mergeCell ref="B62:P62"/>
    <mergeCell ref="B60:P60"/>
    <mergeCell ref="B59:P59"/>
    <mergeCell ref="B58:P58"/>
    <mergeCell ref="B57:P57"/>
    <mergeCell ref="B56:P56"/>
    <mergeCell ref="B55:P55"/>
    <mergeCell ref="B54:P54"/>
    <mergeCell ref="B53:P53"/>
    <mergeCell ref="B52:P52"/>
    <mergeCell ref="B51:P51"/>
    <mergeCell ref="B50:P50"/>
    <mergeCell ref="B49:P49"/>
    <mergeCell ref="B48:P48"/>
    <mergeCell ref="B47:P47"/>
    <mergeCell ref="B46:P46"/>
    <mergeCell ref="B45:P45"/>
    <mergeCell ref="B44:P44"/>
    <mergeCell ref="B90:P90"/>
    <mergeCell ref="B119:P119"/>
    <mergeCell ref="B101:P101"/>
    <mergeCell ref="B100:P100"/>
    <mergeCell ref="B99:P99"/>
    <mergeCell ref="B108:P108"/>
    <mergeCell ref="B114:P114"/>
    <mergeCell ref="B110:P110"/>
    <mergeCell ref="B86:P86"/>
    <mergeCell ref="B87:P87"/>
    <mergeCell ref="B88:P88"/>
    <mergeCell ref="B82:P82"/>
    <mergeCell ref="B81:P81"/>
    <mergeCell ref="B79:P79"/>
    <mergeCell ref="B78:P78"/>
    <mergeCell ref="B74:P74"/>
    <mergeCell ref="B72:P72"/>
    <mergeCell ref="B73:P73"/>
    <mergeCell ref="A259:Q259"/>
    <mergeCell ref="B98:P98"/>
    <mergeCell ref="B97:P97"/>
    <mergeCell ref="B96:P96"/>
    <mergeCell ref="B95:P95"/>
    <mergeCell ref="B94:P94"/>
    <mergeCell ref="B93:P93"/>
    <mergeCell ref="B92:P92"/>
    <mergeCell ref="F3:I3"/>
    <mergeCell ref="F5:I5"/>
    <mergeCell ref="F7:I7"/>
    <mergeCell ref="B106:P106"/>
    <mergeCell ref="B105:P105"/>
    <mergeCell ref="B104:P104"/>
    <mergeCell ref="B103:P103"/>
    <mergeCell ref="B102:P102"/>
    <mergeCell ref="B84:P84"/>
    <mergeCell ref="B91:P91"/>
    <mergeCell ref="B143:P143"/>
    <mergeCell ref="B145:P145"/>
    <mergeCell ref="B147:P147"/>
    <mergeCell ref="B146:P146"/>
    <mergeCell ref="B144:P144"/>
    <mergeCell ref="B142:P142"/>
    <mergeCell ref="A1:M1"/>
    <mergeCell ref="A3:D3"/>
    <mergeCell ref="A5:D5"/>
    <mergeCell ref="A7:D7"/>
    <mergeCell ref="F9:I9"/>
    <mergeCell ref="A11:D11"/>
    <mergeCell ref="A2:B2"/>
    <mergeCell ref="B148:P148"/>
    <mergeCell ref="B138:P138"/>
    <mergeCell ref="B123:P123"/>
    <mergeCell ref="B124:P124"/>
    <mergeCell ref="B125:P125"/>
    <mergeCell ref="B126:P126"/>
    <mergeCell ref="A9:D9"/>
    <mergeCell ref="F11:Q11"/>
    <mergeCell ref="F12:Q12"/>
    <mergeCell ref="B115:P115"/>
    <mergeCell ref="B116:P116"/>
    <mergeCell ref="B113:P113"/>
    <mergeCell ref="B112:P112"/>
    <mergeCell ref="B111:P111"/>
    <mergeCell ref="B109:P109"/>
    <mergeCell ref="B117:P117"/>
    <mergeCell ref="B107:P107"/>
    <mergeCell ref="B166:P166"/>
    <mergeCell ref="B149:P149"/>
    <mergeCell ref="B151:P151"/>
    <mergeCell ref="B153:P153"/>
    <mergeCell ref="B155:P155"/>
    <mergeCell ref="B159:P159"/>
    <mergeCell ref="B161:P161"/>
    <mergeCell ref="B150:P150"/>
    <mergeCell ref="B157:P157"/>
    <mergeCell ref="B164:P164"/>
    <mergeCell ref="B162:P162"/>
    <mergeCell ref="B160:P160"/>
    <mergeCell ref="B158:P158"/>
    <mergeCell ref="B156:P156"/>
    <mergeCell ref="B152:P152"/>
    <mergeCell ref="B154:P154"/>
    <mergeCell ref="B163:P163"/>
    <mergeCell ref="B165:P165"/>
    <mergeCell ref="B127:P127"/>
    <mergeCell ref="B118:P118"/>
    <mergeCell ref="B141:P141"/>
    <mergeCell ref="B139:P139"/>
    <mergeCell ref="B137:P137"/>
    <mergeCell ref="B135:P135"/>
    <mergeCell ref="B120:P120"/>
    <mergeCell ref="B121:P121"/>
    <mergeCell ref="B122:P122"/>
    <mergeCell ref="B130:P130"/>
    <mergeCell ref="B128:P128"/>
    <mergeCell ref="B131:P131"/>
    <mergeCell ref="B136:P136"/>
    <mergeCell ref="B134:P134"/>
    <mergeCell ref="B132:P132"/>
    <mergeCell ref="B133:P133"/>
    <mergeCell ref="B140:P140"/>
    <mergeCell ref="F13:Q13"/>
    <mergeCell ref="F14:Q14"/>
    <mergeCell ref="F15:Q15"/>
    <mergeCell ref="F16:Q16"/>
    <mergeCell ref="F17:Q17"/>
    <mergeCell ref="G20:M20"/>
    <mergeCell ref="B33:P33"/>
    <mergeCell ref="B34:P34"/>
    <mergeCell ref="B32:P32"/>
    <mergeCell ref="B35:P35"/>
    <mergeCell ref="B36:P36"/>
    <mergeCell ref="B26:P26"/>
    <mergeCell ref="B27:P27"/>
    <mergeCell ref="B28:P28"/>
    <mergeCell ref="B29:P29"/>
    <mergeCell ref="B30:P30"/>
    <mergeCell ref="B173:P173"/>
    <mergeCell ref="B174:P174"/>
    <mergeCell ref="B80:P80"/>
    <mergeCell ref="B31:P31"/>
    <mergeCell ref="B71:P71"/>
    <mergeCell ref="B70:P70"/>
    <mergeCell ref="B69:P69"/>
    <mergeCell ref="B68:P68"/>
    <mergeCell ref="B67:P67"/>
    <mergeCell ref="B66:P66"/>
    <mergeCell ref="B65:P65"/>
    <mergeCell ref="B61:P61"/>
    <mergeCell ref="B85:P85"/>
    <mergeCell ref="B77:P77"/>
    <mergeCell ref="B76:P76"/>
    <mergeCell ref="B75:P75"/>
    <mergeCell ref="B129:P129"/>
    <mergeCell ref="B182:P182"/>
    <mergeCell ref="B183:P183"/>
    <mergeCell ref="B184:P184"/>
    <mergeCell ref="B185:P185"/>
    <mergeCell ref="B167:P167"/>
    <mergeCell ref="B168:P168"/>
    <mergeCell ref="B169:P169"/>
    <mergeCell ref="B170:P170"/>
    <mergeCell ref="B171:P171"/>
    <mergeCell ref="B175:P175"/>
    <mergeCell ref="B177:P177"/>
    <mergeCell ref="B179:P179"/>
    <mergeCell ref="B181:P181"/>
    <mergeCell ref="B180:P180"/>
    <mergeCell ref="B178:P178"/>
    <mergeCell ref="B176:P176"/>
    <mergeCell ref="B192:P192"/>
    <mergeCell ref="B193:P193"/>
    <mergeCell ref="B194:P194"/>
    <mergeCell ref="B195:P195"/>
    <mergeCell ref="B196:P196"/>
    <mergeCell ref="B197:P197"/>
    <mergeCell ref="B186:P186"/>
    <mergeCell ref="B187:P187"/>
    <mergeCell ref="B188:P188"/>
    <mergeCell ref="B189:P189"/>
    <mergeCell ref="B190:P190"/>
    <mergeCell ref="B191:P191"/>
    <mergeCell ref="B204:P204"/>
    <mergeCell ref="B205:P205"/>
    <mergeCell ref="B206:P206"/>
    <mergeCell ref="B207:P207"/>
    <mergeCell ref="B208:P208"/>
    <mergeCell ref="B209:P209"/>
    <mergeCell ref="B198:P198"/>
    <mergeCell ref="B199:P199"/>
    <mergeCell ref="B200:P200"/>
    <mergeCell ref="B201:P201"/>
    <mergeCell ref="B202:P202"/>
    <mergeCell ref="B203:P203"/>
    <mergeCell ref="B216:P216"/>
    <mergeCell ref="B217:P217"/>
    <mergeCell ref="B218:P218"/>
    <mergeCell ref="B219:P219"/>
    <mergeCell ref="B220:P220"/>
    <mergeCell ref="B221:P221"/>
    <mergeCell ref="B210:P210"/>
    <mergeCell ref="B211:P211"/>
    <mergeCell ref="B212:P212"/>
    <mergeCell ref="B213:P213"/>
    <mergeCell ref="B214:P214"/>
    <mergeCell ref="B215:P215"/>
    <mergeCell ref="B228:P228"/>
    <mergeCell ref="B229:P229"/>
    <mergeCell ref="B230:P230"/>
    <mergeCell ref="B231:P231"/>
    <mergeCell ref="B232:P232"/>
    <mergeCell ref="B233:P233"/>
    <mergeCell ref="B222:P222"/>
    <mergeCell ref="B223:P223"/>
    <mergeCell ref="B224:P224"/>
    <mergeCell ref="B225:P225"/>
    <mergeCell ref="B226:P226"/>
    <mergeCell ref="B227:P227"/>
    <mergeCell ref="B252:P252"/>
    <mergeCell ref="B253:P253"/>
    <mergeCell ref="B254:P254"/>
    <mergeCell ref="B255:P255"/>
    <mergeCell ref="B256:P256"/>
    <mergeCell ref="B257:P257"/>
    <mergeCell ref="B246:P246"/>
    <mergeCell ref="B247:P247"/>
    <mergeCell ref="B248:P248"/>
    <mergeCell ref="B249:P249"/>
    <mergeCell ref="B250:P250"/>
    <mergeCell ref="B251:P251"/>
    <mergeCell ref="B240:P240"/>
    <mergeCell ref="B241:P241"/>
    <mergeCell ref="B242:P242"/>
    <mergeCell ref="B243:P243"/>
    <mergeCell ref="B244:P244"/>
    <mergeCell ref="B245:P245"/>
    <mergeCell ref="B234:P234"/>
    <mergeCell ref="B235:P235"/>
    <mergeCell ref="B236:P236"/>
    <mergeCell ref="B237:P237"/>
    <mergeCell ref="B238:P238"/>
    <mergeCell ref="B239:P239"/>
  </mergeCells>
  <phoneticPr fontId="3" type="noConversion"/>
  <pageMargins left="0.25" right="0.25" top="0.5" bottom="0.5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5"/>
  <sheetViews>
    <sheetView defaultGridColor="0" topLeftCell="A199" colorId="23" workbookViewId="0">
      <selection activeCell="H20" sqref="H20"/>
    </sheetView>
  </sheetViews>
  <sheetFormatPr defaultColWidth="8.6640625" defaultRowHeight="12.75" x14ac:dyDescent="0.35"/>
  <cols>
    <col min="1" max="5" width="11.6640625" customWidth="1"/>
    <col min="6" max="7" width="13.1328125" customWidth="1"/>
    <col min="8" max="9" width="11.6640625" customWidth="1"/>
    <col min="10" max="10" width="13.1328125" customWidth="1"/>
  </cols>
  <sheetData>
    <row r="1" spans="1:10" ht="17.649999999999999" x14ac:dyDescent="0.5">
      <c r="A1" s="141" t="s">
        <v>26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s="1" customFormat="1" ht="15" x14ac:dyDescent="0.4">
      <c r="A2" s="31" t="s">
        <v>5</v>
      </c>
      <c r="B2" s="142">
        <f>Questionnaire!F3</f>
        <v>0</v>
      </c>
      <c r="C2" s="142"/>
      <c r="D2" s="143"/>
      <c r="E2" s="143"/>
      <c r="F2" s="143"/>
      <c r="G2" s="143"/>
      <c r="H2" s="142"/>
      <c r="I2" s="32" t="s">
        <v>6</v>
      </c>
      <c r="J2" s="33">
        <f>Questionnaire!F9</f>
        <v>0</v>
      </c>
    </row>
    <row r="3" spans="1:10" x14ac:dyDescent="0.35">
      <c r="A3" s="41" t="s">
        <v>0</v>
      </c>
      <c r="B3" s="41" t="s">
        <v>1</v>
      </c>
      <c r="C3" s="42" t="s">
        <v>7</v>
      </c>
      <c r="D3" s="52" t="s">
        <v>484</v>
      </c>
      <c r="E3" s="52" t="s">
        <v>3</v>
      </c>
      <c r="F3" s="91" t="s">
        <v>4</v>
      </c>
      <c r="G3" s="99" t="s">
        <v>560</v>
      </c>
    </row>
    <row r="4" spans="1:10" x14ac:dyDescent="0.35">
      <c r="A4" s="43">
        <v>1</v>
      </c>
      <c r="B4" s="43">
        <f>Questionnaire!Q26</f>
        <v>0</v>
      </c>
      <c r="C4" s="43" t="s">
        <v>499</v>
      </c>
      <c r="D4" s="53">
        <f t="shared" ref="D4:D67" si="0">IF(B4=4,4,0)</f>
        <v>0</v>
      </c>
      <c r="E4" s="53">
        <f t="shared" ref="E4:E67" si="1">IF(B4=5,5,0)</f>
        <v>0</v>
      </c>
      <c r="F4" s="92">
        <f t="shared" ref="F4:F67" si="2">IF(B4=6,6,0)</f>
        <v>0</v>
      </c>
      <c r="G4" s="100">
        <f>IF(B4&gt;4,1,0)</f>
        <v>0</v>
      </c>
    </row>
    <row r="5" spans="1:10" x14ac:dyDescent="0.35">
      <c r="A5" s="43">
        <v>2</v>
      </c>
      <c r="B5" s="43">
        <f>Questionnaire!Q27</f>
        <v>0</v>
      </c>
      <c r="C5" s="43" t="s">
        <v>499</v>
      </c>
      <c r="D5" s="53">
        <f t="shared" si="0"/>
        <v>0</v>
      </c>
      <c r="E5" s="53">
        <f t="shared" si="1"/>
        <v>0</v>
      </c>
      <c r="F5" s="92">
        <f t="shared" si="2"/>
        <v>0</v>
      </c>
      <c r="G5" s="100">
        <f>IF(B5&gt;4,1,0)</f>
        <v>0</v>
      </c>
    </row>
    <row r="6" spans="1:10" x14ac:dyDescent="0.35">
      <c r="A6" s="43">
        <v>3</v>
      </c>
      <c r="B6" s="43">
        <f>Questionnaire!Q28</f>
        <v>0</v>
      </c>
      <c r="C6" s="43" t="s">
        <v>499</v>
      </c>
      <c r="D6" s="53">
        <f t="shared" si="0"/>
        <v>0</v>
      </c>
      <c r="E6" s="53">
        <f t="shared" si="1"/>
        <v>0</v>
      </c>
      <c r="F6" s="92">
        <f t="shared" si="2"/>
        <v>0</v>
      </c>
      <c r="G6" s="100">
        <f t="shared" ref="G6:G10" si="3">IF(B6&gt;4,1,0)</f>
        <v>0</v>
      </c>
    </row>
    <row r="7" spans="1:10" x14ac:dyDescent="0.35">
      <c r="A7" s="43">
        <v>4</v>
      </c>
      <c r="B7" s="43">
        <f>Questionnaire!Q29</f>
        <v>0</v>
      </c>
      <c r="C7" s="43" t="s">
        <v>499</v>
      </c>
      <c r="D7" s="53">
        <f t="shared" si="0"/>
        <v>0</v>
      </c>
      <c r="E7" s="53">
        <f t="shared" si="1"/>
        <v>0</v>
      </c>
      <c r="F7" s="92">
        <f t="shared" si="2"/>
        <v>0</v>
      </c>
      <c r="G7" s="100">
        <f t="shared" si="3"/>
        <v>0</v>
      </c>
    </row>
    <row r="8" spans="1:10" x14ac:dyDescent="0.35">
      <c r="A8" s="43">
        <v>5</v>
      </c>
      <c r="B8" s="43">
        <f>Questionnaire!Q30</f>
        <v>0</v>
      </c>
      <c r="C8" s="43" t="s">
        <v>499</v>
      </c>
      <c r="D8" s="53">
        <f t="shared" si="0"/>
        <v>0</v>
      </c>
      <c r="E8" s="53">
        <f t="shared" si="1"/>
        <v>0</v>
      </c>
      <c r="F8" s="92">
        <f t="shared" si="2"/>
        <v>0</v>
      </c>
      <c r="G8" s="100">
        <f t="shared" si="3"/>
        <v>0</v>
      </c>
    </row>
    <row r="9" spans="1:10" x14ac:dyDescent="0.35">
      <c r="A9" s="43">
        <v>6</v>
      </c>
      <c r="B9" s="43">
        <f>Questionnaire!Q31</f>
        <v>0</v>
      </c>
      <c r="C9" s="43" t="s">
        <v>499</v>
      </c>
      <c r="D9" s="53">
        <f t="shared" si="0"/>
        <v>0</v>
      </c>
      <c r="E9" s="53">
        <f t="shared" si="1"/>
        <v>0</v>
      </c>
      <c r="F9" s="92">
        <f t="shared" si="2"/>
        <v>0</v>
      </c>
      <c r="G9" s="100">
        <f t="shared" si="3"/>
        <v>0</v>
      </c>
    </row>
    <row r="10" spans="1:10" x14ac:dyDescent="0.35">
      <c r="A10" s="43">
        <v>7</v>
      </c>
      <c r="B10" s="43">
        <f>Questionnaire!Q32</f>
        <v>0</v>
      </c>
      <c r="C10" s="43" t="s">
        <v>499</v>
      </c>
      <c r="D10" s="53">
        <f t="shared" si="0"/>
        <v>0</v>
      </c>
      <c r="E10" s="53">
        <f t="shared" si="1"/>
        <v>0</v>
      </c>
      <c r="F10" s="92">
        <f t="shared" si="2"/>
        <v>0</v>
      </c>
      <c r="G10" s="100">
        <f t="shared" si="3"/>
        <v>0</v>
      </c>
      <c r="H10" s="99" t="s">
        <v>502</v>
      </c>
    </row>
    <row r="11" spans="1:10" x14ac:dyDescent="0.35">
      <c r="A11" s="43">
        <v>8</v>
      </c>
      <c r="B11" s="43">
        <f>Questionnaire!Q33</f>
        <v>0</v>
      </c>
      <c r="C11" s="43" t="s">
        <v>499</v>
      </c>
      <c r="D11" s="53">
        <f t="shared" si="0"/>
        <v>0</v>
      </c>
      <c r="E11" s="53">
        <f t="shared" si="1"/>
        <v>0</v>
      </c>
      <c r="F11" s="92">
        <f t="shared" si="2"/>
        <v>0</v>
      </c>
      <c r="G11" s="100">
        <f>IF(B11&gt;4,1,0)</f>
        <v>0</v>
      </c>
      <c r="H11" s="106">
        <f>SUM(D4:F11)</f>
        <v>0</v>
      </c>
    </row>
    <row r="12" spans="1:10" x14ac:dyDescent="0.35">
      <c r="A12" s="44">
        <v>9</v>
      </c>
      <c r="B12" s="44">
        <f>Questionnaire!Q34</f>
        <v>0</v>
      </c>
      <c r="C12" s="44" t="s">
        <v>500</v>
      </c>
      <c r="D12" s="54">
        <f t="shared" si="0"/>
        <v>0</v>
      </c>
      <c r="E12" s="54">
        <f t="shared" si="1"/>
        <v>0</v>
      </c>
      <c r="F12" s="93">
        <f t="shared" si="2"/>
        <v>0</v>
      </c>
      <c r="G12" s="101">
        <f t="shared" ref="G12:G75" si="4">IF(B12&gt;4,1,0)</f>
        <v>0</v>
      </c>
    </row>
    <row r="13" spans="1:10" x14ac:dyDescent="0.35">
      <c r="A13" s="44">
        <v>10</v>
      </c>
      <c r="B13" s="44">
        <f>Questionnaire!Q35</f>
        <v>0</v>
      </c>
      <c r="C13" s="44" t="s">
        <v>500</v>
      </c>
      <c r="D13" s="54">
        <f t="shared" si="0"/>
        <v>0</v>
      </c>
      <c r="E13" s="54">
        <f t="shared" si="1"/>
        <v>0</v>
      </c>
      <c r="F13" s="93">
        <f t="shared" si="2"/>
        <v>0</v>
      </c>
      <c r="G13" s="101">
        <f t="shared" si="4"/>
        <v>0</v>
      </c>
    </row>
    <row r="14" spans="1:10" x14ac:dyDescent="0.35">
      <c r="A14" s="44">
        <v>11</v>
      </c>
      <c r="B14" s="44">
        <f>Questionnaire!Q36</f>
        <v>0</v>
      </c>
      <c r="C14" s="44" t="s">
        <v>500</v>
      </c>
      <c r="D14" s="54">
        <f t="shared" si="0"/>
        <v>0</v>
      </c>
      <c r="E14" s="54">
        <f t="shared" si="1"/>
        <v>0</v>
      </c>
      <c r="F14" s="93">
        <f t="shared" si="2"/>
        <v>0</v>
      </c>
      <c r="G14" s="101">
        <f t="shared" si="4"/>
        <v>0</v>
      </c>
    </row>
    <row r="15" spans="1:10" x14ac:dyDescent="0.35">
      <c r="A15" s="44">
        <v>12</v>
      </c>
      <c r="B15" s="44">
        <f>Questionnaire!Q37</f>
        <v>0</v>
      </c>
      <c r="C15" s="44" t="s">
        <v>500</v>
      </c>
      <c r="D15" s="54">
        <f t="shared" si="0"/>
        <v>0</v>
      </c>
      <c r="E15" s="54">
        <f t="shared" si="1"/>
        <v>0</v>
      </c>
      <c r="F15" s="93">
        <f t="shared" si="2"/>
        <v>0</v>
      </c>
      <c r="G15" s="101">
        <f t="shared" si="4"/>
        <v>0</v>
      </c>
    </row>
    <row r="16" spans="1:10" x14ac:dyDescent="0.35">
      <c r="A16" s="44">
        <v>13</v>
      </c>
      <c r="B16" s="44">
        <f>Questionnaire!Q38</f>
        <v>0</v>
      </c>
      <c r="C16" s="44" t="s">
        <v>500</v>
      </c>
      <c r="D16" s="54">
        <f t="shared" si="0"/>
        <v>0</v>
      </c>
      <c r="E16" s="54">
        <f t="shared" si="1"/>
        <v>0</v>
      </c>
      <c r="F16" s="93">
        <f t="shared" si="2"/>
        <v>0</v>
      </c>
      <c r="G16" s="101">
        <f t="shared" si="4"/>
        <v>0</v>
      </c>
    </row>
    <row r="17" spans="1:8" x14ac:dyDescent="0.35">
      <c r="A17" s="44">
        <v>14</v>
      </c>
      <c r="B17" s="44">
        <f>Questionnaire!Q39</f>
        <v>0</v>
      </c>
      <c r="C17" s="44" t="s">
        <v>500</v>
      </c>
      <c r="D17" s="54">
        <f t="shared" si="0"/>
        <v>0</v>
      </c>
      <c r="E17" s="54">
        <f t="shared" si="1"/>
        <v>0</v>
      </c>
      <c r="F17" s="93">
        <f t="shared" si="2"/>
        <v>0</v>
      </c>
      <c r="G17" s="101">
        <f t="shared" si="4"/>
        <v>0</v>
      </c>
    </row>
    <row r="18" spans="1:8" x14ac:dyDescent="0.35">
      <c r="A18" s="44">
        <v>15</v>
      </c>
      <c r="B18" s="44">
        <f>Questionnaire!Q40</f>
        <v>0</v>
      </c>
      <c r="C18" s="44" t="s">
        <v>500</v>
      </c>
      <c r="D18" s="54">
        <f t="shared" si="0"/>
        <v>0</v>
      </c>
      <c r="E18" s="54">
        <f t="shared" si="1"/>
        <v>0</v>
      </c>
      <c r="F18" s="93">
        <f t="shared" si="2"/>
        <v>0</v>
      </c>
      <c r="G18" s="101">
        <f t="shared" si="4"/>
        <v>0</v>
      </c>
    </row>
    <row r="19" spans="1:8" x14ac:dyDescent="0.35">
      <c r="A19" s="44">
        <v>16</v>
      </c>
      <c r="B19" s="44">
        <f>Questionnaire!Q41</f>
        <v>0</v>
      </c>
      <c r="C19" s="44" t="s">
        <v>500</v>
      </c>
      <c r="D19" s="54">
        <f t="shared" si="0"/>
        <v>0</v>
      </c>
      <c r="E19" s="54">
        <f t="shared" si="1"/>
        <v>0</v>
      </c>
      <c r="F19" s="93">
        <f t="shared" si="2"/>
        <v>0</v>
      </c>
      <c r="G19" s="101">
        <f t="shared" si="4"/>
        <v>0</v>
      </c>
    </row>
    <row r="20" spans="1:8" x14ac:dyDescent="0.35">
      <c r="A20" s="44">
        <v>17</v>
      </c>
      <c r="B20" s="44">
        <f>Questionnaire!Q42</f>
        <v>0</v>
      </c>
      <c r="C20" s="44" t="s">
        <v>500</v>
      </c>
      <c r="D20" s="54">
        <f t="shared" si="0"/>
        <v>0</v>
      </c>
      <c r="E20" s="54">
        <f t="shared" si="1"/>
        <v>0</v>
      </c>
      <c r="F20" s="93">
        <f t="shared" si="2"/>
        <v>0</v>
      </c>
      <c r="G20" s="101">
        <f t="shared" si="4"/>
        <v>0</v>
      </c>
    </row>
    <row r="21" spans="1:8" x14ac:dyDescent="0.35">
      <c r="A21" s="44">
        <v>18</v>
      </c>
      <c r="B21" s="44">
        <f>Questionnaire!Q43</f>
        <v>0</v>
      </c>
      <c r="C21" s="44" t="s">
        <v>500</v>
      </c>
      <c r="D21" s="54">
        <f t="shared" si="0"/>
        <v>0</v>
      </c>
      <c r="E21" s="54">
        <f t="shared" si="1"/>
        <v>0</v>
      </c>
      <c r="F21" s="93">
        <f t="shared" si="2"/>
        <v>0</v>
      </c>
      <c r="G21" s="101">
        <f t="shared" si="4"/>
        <v>0</v>
      </c>
    </row>
    <row r="22" spans="1:8" x14ac:dyDescent="0.35">
      <c r="A22" s="44">
        <v>19</v>
      </c>
      <c r="B22" s="44">
        <f>Questionnaire!Q44</f>
        <v>0</v>
      </c>
      <c r="C22" s="44" t="s">
        <v>500</v>
      </c>
      <c r="D22" s="54">
        <f t="shared" si="0"/>
        <v>0</v>
      </c>
      <c r="E22" s="54">
        <f t="shared" si="1"/>
        <v>0</v>
      </c>
      <c r="F22" s="93">
        <f t="shared" si="2"/>
        <v>0</v>
      </c>
      <c r="G22" s="101">
        <f t="shared" si="4"/>
        <v>0</v>
      </c>
    </row>
    <row r="23" spans="1:8" x14ac:dyDescent="0.35">
      <c r="A23" s="44">
        <v>20</v>
      </c>
      <c r="B23" s="44">
        <f>Questionnaire!Q45</f>
        <v>0</v>
      </c>
      <c r="C23" s="44" t="s">
        <v>500</v>
      </c>
      <c r="D23" s="54">
        <f t="shared" si="0"/>
        <v>0</v>
      </c>
      <c r="E23" s="54">
        <f t="shared" si="1"/>
        <v>0</v>
      </c>
      <c r="F23" s="93">
        <f t="shared" si="2"/>
        <v>0</v>
      </c>
      <c r="G23" s="101">
        <f t="shared" si="4"/>
        <v>0</v>
      </c>
    </row>
    <row r="24" spans="1:8" x14ac:dyDescent="0.35">
      <c r="A24" s="44">
        <v>21</v>
      </c>
      <c r="B24" s="44">
        <f>Questionnaire!Q46</f>
        <v>0</v>
      </c>
      <c r="C24" s="44" t="s">
        <v>500</v>
      </c>
      <c r="D24" s="54">
        <f t="shared" si="0"/>
        <v>0</v>
      </c>
      <c r="E24" s="54">
        <f t="shared" si="1"/>
        <v>0</v>
      </c>
      <c r="F24" s="93">
        <f t="shared" si="2"/>
        <v>0</v>
      </c>
      <c r="G24" s="101">
        <f t="shared" si="4"/>
        <v>0</v>
      </c>
    </row>
    <row r="25" spans="1:8" x14ac:dyDescent="0.35">
      <c r="A25" s="44">
        <v>22</v>
      </c>
      <c r="B25" s="44">
        <f>Questionnaire!Q47</f>
        <v>0</v>
      </c>
      <c r="C25" s="44" t="s">
        <v>500</v>
      </c>
      <c r="D25" s="54">
        <f t="shared" si="0"/>
        <v>0</v>
      </c>
      <c r="E25" s="54">
        <f t="shared" si="1"/>
        <v>0</v>
      </c>
      <c r="F25" s="93">
        <f t="shared" si="2"/>
        <v>0</v>
      </c>
      <c r="G25" s="101">
        <f t="shared" si="4"/>
        <v>0</v>
      </c>
    </row>
    <row r="26" spans="1:8" x14ac:dyDescent="0.35">
      <c r="A26" s="44">
        <v>23</v>
      </c>
      <c r="B26" s="44">
        <f>Questionnaire!Q48</f>
        <v>0</v>
      </c>
      <c r="C26" s="44" t="s">
        <v>500</v>
      </c>
      <c r="D26" s="54">
        <f t="shared" si="0"/>
        <v>0</v>
      </c>
      <c r="E26" s="54">
        <f t="shared" si="1"/>
        <v>0</v>
      </c>
      <c r="F26" s="93">
        <f t="shared" si="2"/>
        <v>0</v>
      </c>
      <c r="G26" s="101">
        <f t="shared" si="4"/>
        <v>0</v>
      </c>
    </row>
    <row r="27" spans="1:8" x14ac:dyDescent="0.35">
      <c r="A27" s="44">
        <v>24</v>
      </c>
      <c r="B27" s="44">
        <f>Questionnaire!Q49</f>
        <v>0</v>
      </c>
      <c r="C27" s="44" t="s">
        <v>500</v>
      </c>
      <c r="D27" s="54">
        <f t="shared" si="0"/>
        <v>0</v>
      </c>
      <c r="E27" s="54">
        <f t="shared" si="1"/>
        <v>0</v>
      </c>
      <c r="F27" s="93">
        <f t="shared" si="2"/>
        <v>0</v>
      </c>
      <c r="G27" s="101">
        <f t="shared" si="4"/>
        <v>0</v>
      </c>
    </row>
    <row r="28" spans="1:8" x14ac:dyDescent="0.35">
      <c r="A28" s="44">
        <v>25</v>
      </c>
      <c r="B28" s="44">
        <f>Questionnaire!Q50</f>
        <v>0</v>
      </c>
      <c r="C28" s="44" t="s">
        <v>500</v>
      </c>
      <c r="D28" s="54">
        <f t="shared" si="0"/>
        <v>0</v>
      </c>
      <c r="E28" s="54">
        <f t="shared" si="1"/>
        <v>0</v>
      </c>
      <c r="F28" s="93">
        <f t="shared" si="2"/>
        <v>0</v>
      </c>
      <c r="G28" s="101">
        <f t="shared" si="4"/>
        <v>0</v>
      </c>
      <c r="H28" s="98" t="s">
        <v>503</v>
      </c>
    </row>
    <row r="29" spans="1:8" x14ac:dyDescent="0.35">
      <c r="A29" s="46">
        <v>26</v>
      </c>
      <c r="B29" s="46">
        <f>Questionnaire!Q51</f>
        <v>0</v>
      </c>
      <c r="C29" s="44" t="s">
        <v>500</v>
      </c>
      <c r="D29" s="54">
        <f t="shared" si="0"/>
        <v>0</v>
      </c>
      <c r="E29" s="54">
        <f t="shared" si="1"/>
        <v>0</v>
      </c>
      <c r="F29" s="93">
        <f t="shared" si="2"/>
        <v>0</v>
      </c>
      <c r="G29" s="101">
        <f t="shared" si="4"/>
        <v>0</v>
      </c>
      <c r="H29" s="60">
        <f>SUM(D12:F29)</f>
        <v>0</v>
      </c>
    </row>
    <row r="30" spans="1:8" x14ac:dyDescent="0.35">
      <c r="A30" s="45">
        <v>27</v>
      </c>
      <c r="B30" s="45">
        <f>Questionnaire!Q52</f>
        <v>0</v>
      </c>
      <c r="C30" s="45" t="s">
        <v>501</v>
      </c>
      <c r="D30" s="55">
        <f t="shared" si="0"/>
        <v>0</v>
      </c>
      <c r="E30" s="55">
        <f t="shared" si="1"/>
        <v>0</v>
      </c>
      <c r="F30" s="94">
        <f t="shared" si="2"/>
        <v>0</v>
      </c>
      <c r="G30" s="102">
        <f t="shared" si="4"/>
        <v>0</v>
      </c>
    </row>
    <row r="31" spans="1:8" x14ac:dyDescent="0.35">
      <c r="A31" s="45">
        <v>28</v>
      </c>
      <c r="B31" s="45">
        <f>Questionnaire!Q53</f>
        <v>0</v>
      </c>
      <c r="C31" s="45" t="s">
        <v>501</v>
      </c>
      <c r="D31" s="55">
        <f t="shared" si="0"/>
        <v>0</v>
      </c>
      <c r="E31" s="55">
        <f t="shared" si="1"/>
        <v>0</v>
      </c>
      <c r="F31" s="94">
        <f t="shared" si="2"/>
        <v>0</v>
      </c>
      <c r="G31" s="102">
        <f t="shared" si="4"/>
        <v>0</v>
      </c>
    </row>
    <row r="32" spans="1:8" x14ac:dyDescent="0.35">
      <c r="A32" s="45">
        <v>29</v>
      </c>
      <c r="B32" s="45">
        <f>Questionnaire!Q54</f>
        <v>0</v>
      </c>
      <c r="C32" s="45" t="s">
        <v>501</v>
      </c>
      <c r="D32" s="55">
        <f t="shared" si="0"/>
        <v>0</v>
      </c>
      <c r="E32" s="55">
        <f t="shared" si="1"/>
        <v>0</v>
      </c>
      <c r="F32" s="94">
        <f t="shared" si="2"/>
        <v>0</v>
      </c>
      <c r="G32" s="102">
        <f t="shared" si="4"/>
        <v>0</v>
      </c>
    </row>
    <row r="33" spans="1:8" x14ac:dyDescent="0.35">
      <c r="A33" s="45">
        <v>30</v>
      </c>
      <c r="B33" s="45">
        <f>Questionnaire!Q55</f>
        <v>0</v>
      </c>
      <c r="C33" s="45" t="s">
        <v>501</v>
      </c>
      <c r="D33" s="55">
        <f t="shared" si="0"/>
        <v>0</v>
      </c>
      <c r="E33" s="55">
        <f t="shared" si="1"/>
        <v>0</v>
      </c>
      <c r="F33" s="94">
        <f t="shared" si="2"/>
        <v>0</v>
      </c>
      <c r="G33" s="102">
        <f t="shared" si="4"/>
        <v>0</v>
      </c>
    </row>
    <row r="34" spans="1:8" x14ac:dyDescent="0.35">
      <c r="A34" s="45">
        <v>31</v>
      </c>
      <c r="B34" s="45">
        <f>Questionnaire!Q56</f>
        <v>0</v>
      </c>
      <c r="C34" s="45" t="s">
        <v>501</v>
      </c>
      <c r="D34" s="55">
        <f t="shared" si="0"/>
        <v>0</v>
      </c>
      <c r="E34" s="55">
        <f t="shared" si="1"/>
        <v>0</v>
      </c>
      <c r="F34" s="94">
        <f t="shared" si="2"/>
        <v>0</v>
      </c>
      <c r="G34" s="102">
        <f t="shared" si="4"/>
        <v>0</v>
      </c>
    </row>
    <row r="35" spans="1:8" x14ac:dyDescent="0.35">
      <c r="A35" s="45">
        <v>32</v>
      </c>
      <c r="B35" s="45">
        <f>Questionnaire!Q57</f>
        <v>0</v>
      </c>
      <c r="C35" s="45" t="s">
        <v>501</v>
      </c>
      <c r="D35" s="55">
        <f t="shared" si="0"/>
        <v>0</v>
      </c>
      <c r="E35" s="55">
        <f t="shared" si="1"/>
        <v>0</v>
      </c>
      <c r="F35" s="94">
        <f t="shared" si="2"/>
        <v>0</v>
      </c>
      <c r="G35" s="102">
        <f t="shared" si="4"/>
        <v>0</v>
      </c>
    </row>
    <row r="36" spans="1:8" x14ac:dyDescent="0.35">
      <c r="A36" s="45">
        <v>33</v>
      </c>
      <c r="B36" s="45">
        <f>Questionnaire!Q58</f>
        <v>0</v>
      </c>
      <c r="C36" s="45" t="s">
        <v>501</v>
      </c>
      <c r="D36" s="55">
        <f t="shared" si="0"/>
        <v>0</v>
      </c>
      <c r="E36" s="55">
        <f t="shared" si="1"/>
        <v>0</v>
      </c>
      <c r="F36" s="94">
        <f t="shared" si="2"/>
        <v>0</v>
      </c>
      <c r="G36" s="102">
        <f t="shared" si="4"/>
        <v>0</v>
      </c>
    </row>
    <row r="37" spans="1:8" x14ac:dyDescent="0.35">
      <c r="A37" s="45">
        <v>34</v>
      </c>
      <c r="B37" s="45">
        <f>Questionnaire!Q59</f>
        <v>0</v>
      </c>
      <c r="C37" s="45" t="s">
        <v>501</v>
      </c>
      <c r="D37" s="55">
        <f t="shared" si="0"/>
        <v>0</v>
      </c>
      <c r="E37" s="55">
        <f t="shared" si="1"/>
        <v>0</v>
      </c>
      <c r="F37" s="94">
        <f t="shared" si="2"/>
        <v>0</v>
      </c>
      <c r="G37" s="102">
        <f t="shared" si="4"/>
        <v>0</v>
      </c>
    </row>
    <row r="38" spans="1:8" x14ac:dyDescent="0.35">
      <c r="A38" s="45">
        <v>35</v>
      </c>
      <c r="B38" s="45">
        <f>Questionnaire!Q60</f>
        <v>0</v>
      </c>
      <c r="C38" s="45" t="s">
        <v>501</v>
      </c>
      <c r="D38" s="55">
        <f t="shared" si="0"/>
        <v>0</v>
      </c>
      <c r="E38" s="55">
        <f t="shared" si="1"/>
        <v>0</v>
      </c>
      <c r="F38" s="94">
        <f t="shared" si="2"/>
        <v>0</v>
      </c>
      <c r="G38" s="102">
        <f t="shared" si="4"/>
        <v>0</v>
      </c>
    </row>
    <row r="39" spans="1:8" x14ac:dyDescent="0.35">
      <c r="A39" s="45">
        <v>36</v>
      </c>
      <c r="B39" s="45">
        <f>Questionnaire!Q61</f>
        <v>0</v>
      </c>
      <c r="C39" s="45" t="s">
        <v>501</v>
      </c>
      <c r="D39" s="55">
        <f t="shared" si="0"/>
        <v>0</v>
      </c>
      <c r="E39" s="55">
        <f t="shared" si="1"/>
        <v>0</v>
      </c>
      <c r="F39" s="94">
        <f t="shared" si="2"/>
        <v>0</v>
      </c>
      <c r="G39" s="102">
        <f t="shared" si="4"/>
        <v>0</v>
      </c>
    </row>
    <row r="40" spans="1:8" x14ac:dyDescent="0.35">
      <c r="A40" s="45">
        <v>37</v>
      </c>
      <c r="B40" s="45">
        <f>Questionnaire!Q62</f>
        <v>0</v>
      </c>
      <c r="C40" s="45" t="s">
        <v>501</v>
      </c>
      <c r="D40" s="55">
        <f t="shared" si="0"/>
        <v>0</v>
      </c>
      <c r="E40" s="55">
        <f t="shared" si="1"/>
        <v>0</v>
      </c>
      <c r="F40" s="94">
        <f t="shared" si="2"/>
        <v>0</v>
      </c>
      <c r="G40" s="102">
        <f t="shared" si="4"/>
        <v>0</v>
      </c>
    </row>
    <row r="41" spans="1:8" x14ac:dyDescent="0.35">
      <c r="A41" s="45">
        <v>38</v>
      </c>
      <c r="B41" s="45">
        <f>Questionnaire!Q63</f>
        <v>0</v>
      </c>
      <c r="C41" s="45" t="s">
        <v>501</v>
      </c>
      <c r="D41" s="55">
        <f t="shared" si="0"/>
        <v>0</v>
      </c>
      <c r="E41" s="55">
        <f t="shared" si="1"/>
        <v>0</v>
      </c>
      <c r="F41" s="94">
        <f t="shared" si="2"/>
        <v>0</v>
      </c>
      <c r="G41" s="102">
        <f t="shared" si="4"/>
        <v>0</v>
      </c>
    </row>
    <row r="42" spans="1:8" x14ac:dyDescent="0.35">
      <c r="A42" s="45">
        <v>39</v>
      </c>
      <c r="B42" s="45">
        <f>Questionnaire!Q64</f>
        <v>0</v>
      </c>
      <c r="C42" s="45" t="s">
        <v>501</v>
      </c>
      <c r="D42" s="55">
        <f t="shared" si="0"/>
        <v>0</v>
      </c>
      <c r="E42" s="55">
        <f t="shared" si="1"/>
        <v>0</v>
      </c>
      <c r="F42" s="94">
        <f t="shared" si="2"/>
        <v>0</v>
      </c>
      <c r="G42" s="102">
        <f t="shared" si="4"/>
        <v>0</v>
      </c>
    </row>
    <row r="43" spans="1:8" x14ac:dyDescent="0.35">
      <c r="A43" s="45">
        <v>40</v>
      </c>
      <c r="B43" s="45">
        <f>Questionnaire!Q65</f>
        <v>0</v>
      </c>
      <c r="C43" s="45" t="s">
        <v>501</v>
      </c>
      <c r="D43" s="55">
        <f t="shared" si="0"/>
        <v>0</v>
      </c>
      <c r="E43" s="55">
        <f t="shared" si="1"/>
        <v>0</v>
      </c>
      <c r="F43" s="94">
        <f t="shared" si="2"/>
        <v>0</v>
      </c>
      <c r="G43" s="102">
        <f t="shared" si="4"/>
        <v>0</v>
      </c>
    </row>
    <row r="44" spans="1:8" x14ac:dyDescent="0.35">
      <c r="A44" s="45">
        <f t="shared" ref="A44:A75" si="5">A43+1</f>
        <v>41</v>
      </c>
      <c r="B44" s="45">
        <f>Questionnaire!Q66</f>
        <v>0</v>
      </c>
      <c r="C44" s="45" t="s">
        <v>501</v>
      </c>
      <c r="D44" s="55">
        <f t="shared" si="0"/>
        <v>0</v>
      </c>
      <c r="E44" s="55">
        <f t="shared" si="1"/>
        <v>0</v>
      </c>
      <c r="F44" s="94">
        <f t="shared" si="2"/>
        <v>0</v>
      </c>
      <c r="G44" s="102">
        <f t="shared" si="4"/>
        <v>0</v>
      </c>
    </row>
    <row r="45" spans="1:8" x14ac:dyDescent="0.35">
      <c r="A45" s="45">
        <f t="shared" si="5"/>
        <v>42</v>
      </c>
      <c r="B45" s="45">
        <f>Questionnaire!Q67</f>
        <v>0</v>
      </c>
      <c r="C45" s="45" t="s">
        <v>501</v>
      </c>
      <c r="D45" s="55">
        <f t="shared" si="0"/>
        <v>0</v>
      </c>
      <c r="E45" s="55">
        <f t="shared" si="1"/>
        <v>0</v>
      </c>
      <c r="F45" s="94">
        <f t="shared" si="2"/>
        <v>0</v>
      </c>
      <c r="G45" s="102">
        <f t="shared" si="4"/>
        <v>0</v>
      </c>
      <c r="H45" s="98" t="s">
        <v>504</v>
      </c>
    </row>
    <row r="46" spans="1:8" x14ac:dyDescent="0.35">
      <c r="A46" s="45">
        <f t="shared" si="5"/>
        <v>43</v>
      </c>
      <c r="B46" s="45">
        <f>Questionnaire!Q68</f>
        <v>0</v>
      </c>
      <c r="C46" s="45" t="s">
        <v>501</v>
      </c>
      <c r="D46" s="55">
        <f t="shared" si="0"/>
        <v>0</v>
      </c>
      <c r="E46" s="55">
        <f t="shared" si="1"/>
        <v>0</v>
      </c>
      <c r="F46" s="94">
        <f t="shared" si="2"/>
        <v>0</v>
      </c>
      <c r="G46" s="102">
        <f t="shared" si="4"/>
        <v>0</v>
      </c>
      <c r="H46" s="61">
        <f>SUM(D30:F46)</f>
        <v>0</v>
      </c>
    </row>
    <row r="47" spans="1:8" x14ac:dyDescent="0.35">
      <c r="A47" s="43">
        <f t="shared" si="5"/>
        <v>44</v>
      </c>
      <c r="B47" s="43">
        <f>Questionnaire!Q69</f>
        <v>0</v>
      </c>
      <c r="C47" s="43" t="s">
        <v>537</v>
      </c>
      <c r="D47" s="53">
        <f t="shared" si="0"/>
        <v>0</v>
      </c>
      <c r="E47" s="53">
        <f t="shared" si="1"/>
        <v>0</v>
      </c>
      <c r="F47" s="92">
        <f t="shared" si="2"/>
        <v>0</v>
      </c>
      <c r="G47" s="100">
        <f t="shared" si="4"/>
        <v>0</v>
      </c>
    </row>
    <row r="48" spans="1:8" x14ac:dyDescent="0.35">
      <c r="A48" s="43">
        <f t="shared" si="5"/>
        <v>45</v>
      </c>
      <c r="B48" s="43">
        <f>Questionnaire!Q70</f>
        <v>0</v>
      </c>
      <c r="C48" s="43" t="s">
        <v>537</v>
      </c>
      <c r="D48" s="53">
        <f t="shared" si="0"/>
        <v>0</v>
      </c>
      <c r="E48" s="53">
        <f t="shared" si="1"/>
        <v>0</v>
      </c>
      <c r="F48" s="92">
        <f t="shared" si="2"/>
        <v>0</v>
      </c>
      <c r="G48" s="100">
        <f t="shared" si="4"/>
        <v>0</v>
      </c>
    </row>
    <row r="49" spans="1:8" x14ac:dyDescent="0.35">
      <c r="A49" s="43">
        <f t="shared" si="5"/>
        <v>46</v>
      </c>
      <c r="B49" s="43">
        <f>Questionnaire!Q71</f>
        <v>0</v>
      </c>
      <c r="C49" s="43" t="s">
        <v>537</v>
      </c>
      <c r="D49" s="53">
        <f t="shared" si="0"/>
        <v>0</v>
      </c>
      <c r="E49" s="53">
        <f t="shared" si="1"/>
        <v>0</v>
      </c>
      <c r="F49" s="92">
        <f t="shared" si="2"/>
        <v>0</v>
      </c>
      <c r="G49" s="100">
        <f t="shared" si="4"/>
        <v>0</v>
      </c>
    </row>
    <row r="50" spans="1:8" x14ac:dyDescent="0.35">
      <c r="A50" s="43">
        <f t="shared" si="5"/>
        <v>47</v>
      </c>
      <c r="B50" s="43">
        <f>Questionnaire!Q72</f>
        <v>0</v>
      </c>
      <c r="C50" s="43" t="s">
        <v>537</v>
      </c>
      <c r="D50" s="53">
        <f t="shared" si="0"/>
        <v>0</v>
      </c>
      <c r="E50" s="53">
        <f t="shared" si="1"/>
        <v>0</v>
      </c>
      <c r="F50" s="92">
        <f t="shared" si="2"/>
        <v>0</v>
      </c>
      <c r="G50" s="100">
        <f t="shared" si="4"/>
        <v>0</v>
      </c>
    </row>
    <row r="51" spans="1:8" x14ac:dyDescent="0.35">
      <c r="A51" s="43">
        <f t="shared" si="5"/>
        <v>48</v>
      </c>
      <c r="B51" s="43">
        <f>Questionnaire!Q73</f>
        <v>0</v>
      </c>
      <c r="C51" s="43" t="s">
        <v>537</v>
      </c>
      <c r="D51" s="53">
        <f t="shared" si="0"/>
        <v>0</v>
      </c>
      <c r="E51" s="53">
        <f t="shared" si="1"/>
        <v>0</v>
      </c>
      <c r="F51" s="92">
        <f t="shared" si="2"/>
        <v>0</v>
      </c>
      <c r="G51" s="100">
        <f t="shared" si="4"/>
        <v>0</v>
      </c>
    </row>
    <row r="52" spans="1:8" x14ac:dyDescent="0.35">
      <c r="A52" s="43">
        <f t="shared" si="5"/>
        <v>49</v>
      </c>
      <c r="B52" s="43">
        <f>Questionnaire!Q74</f>
        <v>0</v>
      </c>
      <c r="C52" s="43" t="s">
        <v>537</v>
      </c>
      <c r="D52" s="53">
        <f t="shared" si="0"/>
        <v>0</v>
      </c>
      <c r="E52" s="53">
        <f t="shared" si="1"/>
        <v>0</v>
      </c>
      <c r="F52" s="92">
        <f t="shared" si="2"/>
        <v>0</v>
      </c>
      <c r="G52" s="100">
        <f t="shared" si="4"/>
        <v>0</v>
      </c>
    </row>
    <row r="53" spans="1:8" x14ac:dyDescent="0.35">
      <c r="A53" s="43">
        <f t="shared" si="5"/>
        <v>50</v>
      </c>
      <c r="B53" s="43">
        <f>Questionnaire!Q75</f>
        <v>0</v>
      </c>
      <c r="C53" s="43" t="s">
        <v>537</v>
      </c>
      <c r="D53" s="53">
        <f t="shared" si="0"/>
        <v>0</v>
      </c>
      <c r="E53" s="53">
        <f t="shared" si="1"/>
        <v>0</v>
      </c>
      <c r="F53" s="92">
        <f t="shared" si="2"/>
        <v>0</v>
      </c>
      <c r="G53" s="100">
        <f t="shared" si="4"/>
        <v>0</v>
      </c>
    </row>
    <row r="54" spans="1:8" x14ac:dyDescent="0.35">
      <c r="A54" s="43">
        <f t="shared" si="5"/>
        <v>51</v>
      </c>
      <c r="B54" s="43">
        <f>Questionnaire!Q76</f>
        <v>0</v>
      </c>
      <c r="C54" s="43" t="s">
        <v>537</v>
      </c>
      <c r="D54" s="53">
        <f t="shared" si="0"/>
        <v>0</v>
      </c>
      <c r="E54" s="53">
        <f t="shared" si="1"/>
        <v>0</v>
      </c>
      <c r="F54" s="92">
        <f t="shared" si="2"/>
        <v>0</v>
      </c>
      <c r="G54" s="100">
        <f t="shared" si="4"/>
        <v>0</v>
      </c>
    </row>
    <row r="55" spans="1:8" x14ac:dyDescent="0.35">
      <c r="A55" s="43">
        <f t="shared" si="5"/>
        <v>52</v>
      </c>
      <c r="B55" s="43">
        <f>Questionnaire!Q77</f>
        <v>0</v>
      </c>
      <c r="C55" s="43" t="s">
        <v>537</v>
      </c>
      <c r="D55" s="53">
        <f t="shared" si="0"/>
        <v>0</v>
      </c>
      <c r="E55" s="53">
        <f t="shared" si="1"/>
        <v>0</v>
      </c>
      <c r="F55" s="92">
        <f t="shared" si="2"/>
        <v>0</v>
      </c>
      <c r="G55" s="100">
        <f t="shared" si="4"/>
        <v>0</v>
      </c>
      <c r="H55" s="98" t="s">
        <v>538</v>
      </c>
    </row>
    <row r="56" spans="1:8" x14ac:dyDescent="0.35">
      <c r="A56" s="43">
        <f t="shared" si="5"/>
        <v>53</v>
      </c>
      <c r="B56" s="43">
        <f>Questionnaire!Q78</f>
        <v>0</v>
      </c>
      <c r="C56" s="43" t="s">
        <v>537</v>
      </c>
      <c r="D56" s="53">
        <f t="shared" si="0"/>
        <v>0</v>
      </c>
      <c r="E56" s="53">
        <f t="shared" si="1"/>
        <v>0</v>
      </c>
      <c r="F56" s="92">
        <f t="shared" si="2"/>
        <v>0</v>
      </c>
      <c r="G56" s="100">
        <f t="shared" si="4"/>
        <v>0</v>
      </c>
      <c r="H56" s="59">
        <f>SUM(D47:F56)</f>
        <v>0</v>
      </c>
    </row>
    <row r="57" spans="1:8" x14ac:dyDescent="0.35">
      <c r="A57" s="47">
        <f t="shared" si="5"/>
        <v>54</v>
      </c>
      <c r="B57" s="47">
        <f>Questionnaire!Q79</f>
        <v>0</v>
      </c>
      <c r="C57" s="47" t="s">
        <v>485</v>
      </c>
      <c r="D57" s="56">
        <f t="shared" si="0"/>
        <v>0</v>
      </c>
      <c r="E57" s="56">
        <f t="shared" si="1"/>
        <v>0</v>
      </c>
      <c r="F57" s="95">
        <f t="shared" si="2"/>
        <v>0</v>
      </c>
      <c r="G57" s="103">
        <f t="shared" si="4"/>
        <v>0</v>
      </c>
    </row>
    <row r="58" spans="1:8" x14ac:dyDescent="0.35">
      <c r="A58" s="47">
        <f t="shared" si="5"/>
        <v>55</v>
      </c>
      <c r="B58" s="47">
        <f>Questionnaire!Q80</f>
        <v>0</v>
      </c>
      <c r="C58" s="47" t="s">
        <v>485</v>
      </c>
      <c r="D58" s="56">
        <f t="shared" si="0"/>
        <v>0</v>
      </c>
      <c r="E58" s="56">
        <f t="shared" si="1"/>
        <v>0</v>
      </c>
      <c r="F58" s="95">
        <f t="shared" si="2"/>
        <v>0</v>
      </c>
      <c r="G58" s="103">
        <f t="shared" si="4"/>
        <v>0</v>
      </c>
    </row>
    <row r="59" spans="1:8" x14ac:dyDescent="0.35">
      <c r="A59" s="47">
        <f t="shared" si="5"/>
        <v>56</v>
      </c>
      <c r="B59" s="47">
        <f>Questionnaire!Q81</f>
        <v>0</v>
      </c>
      <c r="C59" s="47" t="s">
        <v>485</v>
      </c>
      <c r="D59" s="56">
        <f t="shared" si="0"/>
        <v>0</v>
      </c>
      <c r="E59" s="56">
        <f t="shared" si="1"/>
        <v>0</v>
      </c>
      <c r="F59" s="95">
        <f t="shared" si="2"/>
        <v>0</v>
      </c>
      <c r="G59" s="103">
        <f t="shared" si="4"/>
        <v>0</v>
      </c>
    </row>
    <row r="60" spans="1:8" x14ac:dyDescent="0.35">
      <c r="A60" s="47">
        <f t="shared" si="5"/>
        <v>57</v>
      </c>
      <c r="B60" s="47">
        <f>Questionnaire!Q82</f>
        <v>0</v>
      </c>
      <c r="C60" s="47" t="s">
        <v>485</v>
      </c>
      <c r="D60" s="56">
        <f t="shared" si="0"/>
        <v>0</v>
      </c>
      <c r="E60" s="56">
        <f t="shared" si="1"/>
        <v>0</v>
      </c>
      <c r="F60" s="95">
        <f t="shared" si="2"/>
        <v>0</v>
      </c>
      <c r="G60" s="103">
        <f t="shared" si="4"/>
        <v>0</v>
      </c>
    </row>
    <row r="61" spans="1:8" x14ac:dyDescent="0.35">
      <c r="A61" s="47">
        <f t="shared" si="5"/>
        <v>58</v>
      </c>
      <c r="B61" s="47">
        <f>Questionnaire!Q83</f>
        <v>0</v>
      </c>
      <c r="C61" s="47" t="s">
        <v>485</v>
      </c>
      <c r="D61" s="56">
        <f t="shared" si="0"/>
        <v>0</v>
      </c>
      <c r="E61" s="56">
        <f t="shared" si="1"/>
        <v>0</v>
      </c>
      <c r="F61" s="95">
        <f t="shared" si="2"/>
        <v>0</v>
      </c>
      <c r="G61" s="103">
        <f t="shared" si="4"/>
        <v>0</v>
      </c>
    </row>
    <row r="62" spans="1:8" x14ac:dyDescent="0.35">
      <c r="A62" s="47">
        <f t="shared" si="5"/>
        <v>59</v>
      </c>
      <c r="B62" s="47">
        <f>Questionnaire!Q84</f>
        <v>0</v>
      </c>
      <c r="C62" s="47" t="s">
        <v>485</v>
      </c>
      <c r="D62" s="56">
        <f t="shared" si="0"/>
        <v>0</v>
      </c>
      <c r="E62" s="56">
        <f t="shared" si="1"/>
        <v>0</v>
      </c>
      <c r="F62" s="95">
        <f t="shared" si="2"/>
        <v>0</v>
      </c>
      <c r="G62" s="103">
        <f t="shared" si="4"/>
        <v>0</v>
      </c>
    </row>
    <row r="63" spans="1:8" x14ac:dyDescent="0.35">
      <c r="A63" s="47">
        <f t="shared" si="5"/>
        <v>60</v>
      </c>
      <c r="B63" s="47">
        <f>Questionnaire!Q85</f>
        <v>0</v>
      </c>
      <c r="C63" s="47" t="s">
        <v>485</v>
      </c>
      <c r="D63" s="56">
        <f t="shared" si="0"/>
        <v>0</v>
      </c>
      <c r="E63" s="56">
        <f t="shared" si="1"/>
        <v>0</v>
      </c>
      <c r="F63" s="95">
        <f t="shared" si="2"/>
        <v>0</v>
      </c>
      <c r="G63" s="103">
        <f t="shared" si="4"/>
        <v>0</v>
      </c>
    </row>
    <row r="64" spans="1:8" x14ac:dyDescent="0.35">
      <c r="A64" s="47">
        <f t="shared" si="5"/>
        <v>61</v>
      </c>
      <c r="B64" s="47">
        <f>Questionnaire!Q86</f>
        <v>0</v>
      </c>
      <c r="C64" s="47" t="s">
        <v>485</v>
      </c>
      <c r="D64" s="56">
        <f t="shared" si="0"/>
        <v>0</v>
      </c>
      <c r="E64" s="56">
        <f t="shared" si="1"/>
        <v>0</v>
      </c>
      <c r="F64" s="95">
        <f t="shared" si="2"/>
        <v>0</v>
      </c>
      <c r="G64" s="103">
        <f t="shared" si="4"/>
        <v>0</v>
      </c>
    </row>
    <row r="65" spans="1:8" x14ac:dyDescent="0.35">
      <c r="A65" s="47">
        <f t="shared" si="5"/>
        <v>62</v>
      </c>
      <c r="B65" s="47">
        <f>Questionnaire!Q87</f>
        <v>0</v>
      </c>
      <c r="C65" s="47" t="s">
        <v>485</v>
      </c>
      <c r="D65" s="56">
        <f t="shared" si="0"/>
        <v>0</v>
      </c>
      <c r="E65" s="56">
        <f t="shared" si="1"/>
        <v>0</v>
      </c>
      <c r="F65" s="95">
        <f t="shared" si="2"/>
        <v>0</v>
      </c>
      <c r="G65" s="103">
        <f t="shared" si="4"/>
        <v>0</v>
      </c>
    </row>
    <row r="66" spans="1:8" x14ac:dyDescent="0.35">
      <c r="A66" s="47">
        <f t="shared" si="5"/>
        <v>63</v>
      </c>
      <c r="B66" s="47">
        <f>Questionnaire!Q88</f>
        <v>0</v>
      </c>
      <c r="C66" s="47" t="s">
        <v>485</v>
      </c>
      <c r="D66" s="56">
        <f t="shared" si="0"/>
        <v>0</v>
      </c>
      <c r="E66" s="56">
        <f t="shared" si="1"/>
        <v>0</v>
      </c>
      <c r="F66" s="95">
        <f t="shared" si="2"/>
        <v>0</v>
      </c>
      <c r="G66" s="103">
        <f t="shared" si="4"/>
        <v>0</v>
      </c>
    </row>
    <row r="67" spans="1:8" x14ac:dyDescent="0.35">
      <c r="A67" s="47">
        <f t="shared" si="5"/>
        <v>64</v>
      </c>
      <c r="B67" s="47">
        <f>Questionnaire!Q89</f>
        <v>0</v>
      </c>
      <c r="C67" s="47" t="s">
        <v>485</v>
      </c>
      <c r="D67" s="56">
        <f t="shared" si="0"/>
        <v>0</v>
      </c>
      <c r="E67" s="56">
        <f t="shared" si="1"/>
        <v>0</v>
      </c>
      <c r="F67" s="95">
        <f t="shared" si="2"/>
        <v>0</v>
      </c>
      <c r="G67" s="103">
        <f t="shared" si="4"/>
        <v>0</v>
      </c>
    </row>
    <row r="68" spans="1:8" x14ac:dyDescent="0.35">
      <c r="A68" s="47">
        <f t="shared" si="5"/>
        <v>65</v>
      </c>
      <c r="B68" s="47">
        <f>Questionnaire!Q90</f>
        <v>0</v>
      </c>
      <c r="C68" s="47" t="s">
        <v>485</v>
      </c>
      <c r="D68" s="56">
        <f t="shared" ref="D68:D131" si="6">IF(B68=4,4,0)</f>
        <v>0</v>
      </c>
      <c r="E68" s="56">
        <f t="shared" ref="E68:E131" si="7">IF(B68=5,5,0)</f>
        <v>0</v>
      </c>
      <c r="F68" s="95">
        <f t="shared" ref="F68:F131" si="8">IF(B68=6,6,0)</f>
        <v>0</v>
      </c>
      <c r="G68" s="103">
        <f t="shared" si="4"/>
        <v>0</v>
      </c>
    </row>
    <row r="69" spans="1:8" x14ac:dyDescent="0.35">
      <c r="A69" s="47">
        <f t="shared" si="5"/>
        <v>66</v>
      </c>
      <c r="B69" s="47">
        <f>Questionnaire!Q91</f>
        <v>0</v>
      </c>
      <c r="C69" s="47" t="s">
        <v>485</v>
      </c>
      <c r="D69" s="56">
        <f t="shared" si="6"/>
        <v>0</v>
      </c>
      <c r="E69" s="56">
        <f t="shared" si="7"/>
        <v>0</v>
      </c>
      <c r="F69" s="95">
        <f t="shared" si="8"/>
        <v>0</v>
      </c>
      <c r="G69" s="103">
        <f t="shared" si="4"/>
        <v>0</v>
      </c>
    </row>
    <row r="70" spans="1:8" x14ac:dyDescent="0.35">
      <c r="A70" s="47">
        <f t="shared" si="5"/>
        <v>67</v>
      </c>
      <c r="B70" s="47">
        <f>Questionnaire!Q92</f>
        <v>0</v>
      </c>
      <c r="C70" s="47" t="s">
        <v>485</v>
      </c>
      <c r="D70" s="56">
        <f t="shared" si="6"/>
        <v>0</v>
      </c>
      <c r="E70" s="56">
        <f t="shared" si="7"/>
        <v>0</v>
      </c>
      <c r="F70" s="95">
        <f t="shared" si="8"/>
        <v>0</v>
      </c>
      <c r="G70" s="103">
        <f t="shared" si="4"/>
        <v>0</v>
      </c>
      <c r="H70" s="98" t="s">
        <v>505</v>
      </c>
    </row>
    <row r="71" spans="1:8" x14ac:dyDescent="0.35">
      <c r="A71" s="47">
        <f t="shared" si="5"/>
        <v>68</v>
      </c>
      <c r="B71" s="47">
        <f>Questionnaire!Q93</f>
        <v>0</v>
      </c>
      <c r="C71" s="47" t="s">
        <v>485</v>
      </c>
      <c r="D71" s="56">
        <f t="shared" si="6"/>
        <v>0</v>
      </c>
      <c r="E71" s="56">
        <f t="shared" si="7"/>
        <v>0</v>
      </c>
      <c r="F71" s="95">
        <f t="shared" si="8"/>
        <v>0</v>
      </c>
      <c r="G71" s="103">
        <f t="shared" si="4"/>
        <v>0</v>
      </c>
      <c r="H71" s="62">
        <f>SUM(D57:F71)</f>
        <v>0</v>
      </c>
    </row>
    <row r="72" spans="1:8" x14ac:dyDescent="0.35">
      <c r="A72" s="48">
        <f t="shared" si="5"/>
        <v>69</v>
      </c>
      <c r="B72" s="48">
        <f>Questionnaire!Q94</f>
        <v>0</v>
      </c>
      <c r="C72" s="48" t="s">
        <v>486</v>
      </c>
      <c r="D72" s="57">
        <f t="shared" si="6"/>
        <v>0</v>
      </c>
      <c r="E72" s="57">
        <f t="shared" si="7"/>
        <v>0</v>
      </c>
      <c r="F72" s="96">
        <f t="shared" si="8"/>
        <v>0</v>
      </c>
      <c r="G72" s="104">
        <f t="shared" si="4"/>
        <v>0</v>
      </c>
    </row>
    <row r="73" spans="1:8" x14ac:dyDescent="0.35">
      <c r="A73" s="48">
        <f t="shared" si="5"/>
        <v>70</v>
      </c>
      <c r="B73" s="48">
        <f>Questionnaire!Q95</f>
        <v>0</v>
      </c>
      <c r="C73" s="48" t="s">
        <v>486</v>
      </c>
      <c r="D73" s="57">
        <f t="shared" si="6"/>
        <v>0</v>
      </c>
      <c r="E73" s="57">
        <f t="shared" si="7"/>
        <v>0</v>
      </c>
      <c r="F73" s="96">
        <f t="shared" si="8"/>
        <v>0</v>
      </c>
      <c r="G73" s="104">
        <f t="shared" si="4"/>
        <v>0</v>
      </c>
    </row>
    <row r="74" spans="1:8" x14ac:dyDescent="0.35">
      <c r="A74" s="48">
        <f t="shared" si="5"/>
        <v>71</v>
      </c>
      <c r="B74" s="48">
        <f>Questionnaire!Q96</f>
        <v>0</v>
      </c>
      <c r="C74" s="48" t="s">
        <v>486</v>
      </c>
      <c r="D74" s="57">
        <f t="shared" si="6"/>
        <v>0</v>
      </c>
      <c r="E74" s="57">
        <f t="shared" si="7"/>
        <v>0</v>
      </c>
      <c r="F74" s="96">
        <f t="shared" si="8"/>
        <v>0</v>
      </c>
      <c r="G74" s="104">
        <f t="shared" si="4"/>
        <v>0</v>
      </c>
    </row>
    <row r="75" spans="1:8" x14ac:dyDescent="0.35">
      <c r="A75" s="48">
        <f t="shared" si="5"/>
        <v>72</v>
      </c>
      <c r="B75" s="48">
        <f>Questionnaire!Q97</f>
        <v>0</v>
      </c>
      <c r="C75" s="48" t="s">
        <v>486</v>
      </c>
      <c r="D75" s="57">
        <f t="shared" si="6"/>
        <v>0</v>
      </c>
      <c r="E75" s="57">
        <f t="shared" si="7"/>
        <v>0</v>
      </c>
      <c r="F75" s="96">
        <f t="shared" si="8"/>
        <v>0</v>
      </c>
      <c r="G75" s="104">
        <f t="shared" si="4"/>
        <v>0</v>
      </c>
    </row>
    <row r="76" spans="1:8" x14ac:dyDescent="0.35">
      <c r="A76" s="48">
        <f t="shared" ref="A76:A93" si="9">A75+1</f>
        <v>73</v>
      </c>
      <c r="B76" s="48">
        <f>Questionnaire!Q98</f>
        <v>0</v>
      </c>
      <c r="C76" s="48" t="s">
        <v>486</v>
      </c>
      <c r="D76" s="57">
        <f t="shared" si="6"/>
        <v>0</v>
      </c>
      <c r="E76" s="57">
        <f t="shared" si="7"/>
        <v>0</v>
      </c>
      <c r="F76" s="96">
        <f t="shared" si="8"/>
        <v>0</v>
      </c>
      <c r="G76" s="104">
        <f t="shared" ref="G76:G139" si="10">IF(B76&gt;4,1,0)</f>
        <v>0</v>
      </c>
    </row>
    <row r="77" spans="1:8" x14ac:dyDescent="0.35">
      <c r="A77" s="48">
        <f t="shared" si="9"/>
        <v>74</v>
      </c>
      <c r="B77" s="48">
        <f>Questionnaire!Q99</f>
        <v>0</v>
      </c>
      <c r="C77" s="48" t="s">
        <v>486</v>
      </c>
      <c r="D77" s="57">
        <f t="shared" si="6"/>
        <v>0</v>
      </c>
      <c r="E77" s="57">
        <f t="shared" si="7"/>
        <v>0</v>
      </c>
      <c r="F77" s="96">
        <f t="shared" si="8"/>
        <v>0</v>
      </c>
      <c r="G77" s="104">
        <f t="shared" si="10"/>
        <v>0</v>
      </c>
    </row>
    <row r="78" spans="1:8" x14ac:dyDescent="0.35">
      <c r="A78" s="48">
        <f t="shared" si="9"/>
        <v>75</v>
      </c>
      <c r="B78" s="48">
        <f>Questionnaire!Q100</f>
        <v>0</v>
      </c>
      <c r="C78" s="48" t="s">
        <v>486</v>
      </c>
      <c r="D78" s="57">
        <f t="shared" si="6"/>
        <v>0</v>
      </c>
      <c r="E78" s="57">
        <f t="shared" si="7"/>
        <v>0</v>
      </c>
      <c r="F78" s="96">
        <f t="shared" si="8"/>
        <v>0</v>
      </c>
      <c r="G78" s="104">
        <f t="shared" si="10"/>
        <v>0</v>
      </c>
    </row>
    <row r="79" spans="1:8" x14ac:dyDescent="0.35">
      <c r="A79" s="48">
        <f t="shared" si="9"/>
        <v>76</v>
      </c>
      <c r="B79" s="48">
        <f>Questionnaire!Q101</f>
        <v>0</v>
      </c>
      <c r="C79" s="48" t="s">
        <v>486</v>
      </c>
      <c r="D79" s="57">
        <f t="shared" si="6"/>
        <v>0</v>
      </c>
      <c r="E79" s="57">
        <f t="shared" si="7"/>
        <v>0</v>
      </c>
      <c r="F79" s="96">
        <f t="shared" si="8"/>
        <v>0</v>
      </c>
      <c r="G79" s="104">
        <f t="shared" si="10"/>
        <v>0</v>
      </c>
      <c r="H79" s="98" t="s">
        <v>506</v>
      </c>
    </row>
    <row r="80" spans="1:8" x14ac:dyDescent="0.35">
      <c r="A80" s="48">
        <f t="shared" si="9"/>
        <v>77</v>
      </c>
      <c r="B80" s="48">
        <f>Questionnaire!Q102</f>
        <v>0</v>
      </c>
      <c r="C80" s="48" t="s">
        <v>486</v>
      </c>
      <c r="D80" s="57">
        <f t="shared" si="6"/>
        <v>0</v>
      </c>
      <c r="E80" s="57">
        <f t="shared" si="7"/>
        <v>0</v>
      </c>
      <c r="F80" s="96">
        <f t="shared" si="8"/>
        <v>0</v>
      </c>
      <c r="G80" s="104">
        <f t="shared" si="10"/>
        <v>0</v>
      </c>
      <c r="H80" s="63">
        <f>SUM(D72:F80)</f>
        <v>0</v>
      </c>
    </row>
    <row r="81" spans="1:8" x14ac:dyDescent="0.35">
      <c r="A81" s="49">
        <f t="shared" si="9"/>
        <v>78</v>
      </c>
      <c r="B81" s="49">
        <f>Questionnaire!Q103</f>
        <v>0</v>
      </c>
      <c r="C81" s="49" t="s">
        <v>487</v>
      </c>
      <c r="D81" s="58">
        <f t="shared" si="6"/>
        <v>0</v>
      </c>
      <c r="E81" s="58">
        <f t="shared" si="7"/>
        <v>0</v>
      </c>
      <c r="F81" s="97">
        <f t="shared" si="8"/>
        <v>0</v>
      </c>
      <c r="G81" s="105">
        <f t="shared" si="10"/>
        <v>0</v>
      </c>
    </row>
    <row r="82" spans="1:8" x14ac:dyDescent="0.35">
      <c r="A82" s="49">
        <f t="shared" si="9"/>
        <v>79</v>
      </c>
      <c r="B82" s="49">
        <f>Questionnaire!Q104</f>
        <v>0</v>
      </c>
      <c r="C82" s="49" t="s">
        <v>487</v>
      </c>
      <c r="D82" s="58">
        <f t="shared" si="6"/>
        <v>0</v>
      </c>
      <c r="E82" s="58">
        <f t="shared" si="7"/>
        <v>0</v>
      </c>
      <c r="F82" s="97">
        <f t="shared" si="8"/>
        <v>0</v>
      </c>
      <c r="G82" s="105">
        <f t="shared" si="10"/>
        <v>0</v>
      </c>
    </row>
    <row r="83" spans="1:8" x14ac:dyDescent="0.35">
      <c r="A83" s="49">
        <f t="shared" si="9"/>
        <v>80</v>
      </c>
      <c r="B83" s="49">
        <f>Questionnaire!Q105</f>
        <v>0</v>
      </c>
      <c r="C83" s="49" t="s">
        <v>487</v>
      </c>
      <c r="D83" s="58">
        <f t="shared" si="6"/>
        <v>0</v>
      </c>
      <c r="E83" s="58">
        <f t="shared" si="7"/>
        <v>0</v>
      </c>
      <c r="F83" s="97">
        <f t="shared" si="8"/>
        <v>0</v>
      </c>
      <c r="G83" s="105">
        <f t="shared" si="10"/>
        <v>0</v>
      </c>
    </row>
    <row r="84" spans="1:8" x14ac:dyDescent="0.35">
      <c r="A84" s="49">
        <f t="shared" si="9"/>
        <v>81</v>
      </c>
      <c r="B84" s="49">
        <f>Questionnaire!Q106</f>
        <v>0</v>
      </c>
      <c r="C84" s="49" t="s">
        <v>487</v>
      </c>
      <c r="D84" s="58">
        <f t="shared" si="6"/>
        <v>0</v>
      </c>
      <c r="E84" s="58">
        <f t="shared" si="7"/>
        <v>0</v>
      </c>
      <c r="F84" s="97">
        <f t="shared" si="8"/>
        <v>0</v>
      </c>
      <c r="G84" s="105">
        <f t="shared" si="10"/>
        <v>0</v>
      </c>
    </row>
    <row r="85" spans="1:8" x14ac:dyDescent="0.35">
      <c r="A85" s="49">
        <f t="shared" si="9"/>
        <v>82</v>
      </c>
      <c r="B85" s="49">
        <f>Questionnaire!Q107</f>
        <v>0</v>
      </c>
      <c r="C85" s="49" t="s">
        <v>487</v>
      </c>
      <c r="D85" s="58">
        <f t="shared" si="6"/>
        <v>0</v>
      </c>
      <c r="E85" s="58">
        <f t="shared" si="7"/>
        <v>0</v>
      </c>
      <c r="F85" s="97">
        <f t="shared" si="8"/>
        <v>0</v>
      </c>
      <c r="G85" s="105">
        <f t="shared" si="10"/>
        <v>0</v>
      </c>
    </row>
    <row r="86" spans="1:8" x14ac:dyDescent="0.35">
      <c r="A86" s="49">
        <f t="shared" si="9"/>
        <v>83</v>
      </c>
      <c r="B86" s="49">
        <f>Questionnaire!Q108</f>
        <v>0</v>
      </c>
      <c r="C86" s="49" t="s">
        <v>487</v>
      </c>
      <c r="D86" s="58">
        <f t="shared" si="6"/>
        <v>0</v>
      </c>
      <c r="E86" s="58">
        <f t="shared" si="7"/>
        <v>0</v>
      </c>
      <c r="F86" s="97">
        <f t="shared" si="8"/>
        <v>0</v>
      </c>
      <c r="G86" s="105">
        <f t="shared" si="10"/>
        <v>0</v>
      </c>
    </row>
    <row r="87" spans="1:8" x14ac:dyDescent="0.35">
      <c r="A87" s="49">
        <f t="shared" si="9"/>
        <v>84</v>
      </c>
      <c r="B87" s="49">
        <f>Questionnaire!Q109</f>
        <v>0</v>
      </c>
      <c r="C87" s="49" t="s">
        <v>487</v>
      </c>
      <c r="D87" s="58">
        <f t="shared" si="6"/>
        <v>0</v>
      </c>
      <c r="E87" s="58">
        <f t="shared" si="7"/>
        <v>0</v>
      </c>
      <c r="F87" s="97">
        <f t="shared" si="8"/>
        <v>0</v>
      </c>
      <c r="G87" s="105">
        <f t="shared" si="10"/>
        <v>0</v>
      </c>
    </row>
    <row r="88" spans="1:8" x14ac:dyDescent="0.35">
      <c r="A88" s="49">
        <f t="shared" si="9"/>
        <v>85</v>
      </c>
      <c r="B88" s="49">
        <f>Questionnaire!Q110</f>
        <v>0</v>
      </c>
      <c r="C88" s="49" t="s">
        <v>487</v>
      </c>
      <c r="D88" s="58">
        <f t="shared" si="6"/>
        <v>0</v>
      </c>
      <c r="E88" s="58">
        <f t="shared" si="7"/>
        <v>0</v>
      </c>
      <c r="F88" s="97">
        <f t="shared" si="8"/>
        <v>0</v>
      </c>
      <c r="G88" s="105">
        <f t="shared" si="10"/>
        <v>0</v>
      </c>
    </row>
    <row r="89" spans="1:8" x14ac:dyDescent="0.35">
      <c r="A89" s="49">
        <f t="shared" si="9"/>
        <v>86</v>
      </c>
      <c r="B89" s="49">
        <f>Questionnaire!Q111</f>
        <v>0</v>
      </c>
      <c r="C89" s="49" t="s">
        <v>487</v>
      </c>
      <c r="D89" s="58">
        <f t="shared" si="6"/>
        <v>0</v>
      </c>
      <c r="E89" s="58">
        <f t="shared" si="7"/>
        <v>0</v>
      </c>
      <c r="F89" s="97">
        <f t="shared" si="8"/>
        <v>0</v>
      </c>
      <c r="G89" s="105">
        <f t="shared" si="10"/>
        <v>0</v>
      </c>
    </row>
    <row r="90" spans="1:8" x14ac:dyDescent="0.35">
      <c r="A90" s="49">
        <f t="shared" si="9"/>
        <v>87</v>
      </c>
      <c r="B90" s="49">
        <f>Questionnaire!Q112</f>
        <v>0</v>
      </c>
      <c r="C90" s="49" t="s">
        <v>487</v>
      </c>
      <c r="D90" s="58">
        <f t="shared" si="6"/>
        <v>0</v>
      </c>
      <c r="E90" s="58">
        <f t="shared" si="7"/>
        <v>0</v>
      </c>
      <c r="F90" s="97">
        <f t="shared" si="8"/>
        <v>0</v>
      </c>
      <c r="G90" s="105">
        <f t="shared" si="10"/>
        <v>0</v>
      </c>
    </row>
    <row r="91" spans="1:8" x14ac:dyDescent="0.35">
      <c r="A91" s="49">
        <f t="shared" si="9"/>
        <v>88</v>
      </c>
      <c r="B91" s="49">
        <f>Questionnaire!Q113</f>
        <v>0</v>
      </c>
      <c r="C91" s="49" t="s">
        <v>487</v>
      </c>
      <c r="D91" s="58">
        <f t="shared" si="6"/>
        <v>0</v>
      </c>
      <c r="E91" s="58">
        <f t="shared" si="7"/>
        <v>0</v>
      </c>
      <c r="F91" s="97">
        <f t="shared" si="8"/>
        <v>0</v>
      </c>
      <c r="G91" s="105">
        <f t="shared" si="10"/>
        <v>0</v>
      </c>
    </row>
    <row r="92" spans="1:8" x14ac:dyDescent="0.35">
      <c r="A92" s="49">
        <f t="shared" si="9"/>
        <v>89</v>
      </c>
      <c r="B92" s="49">
        <f>Questionnaire!Q114</f>
        <v>0</v>
      </c>
      <c r="C92" s="49" t="s">
        <v>487</v>
      </c>
      <c r="D92" s="58">
        <f t="shared" si="6"/>
        <v>0</v>
      </c>
      <c r="E92" s="58">
        <f t="shared" si="7"/>
        <v>0</v>
      </c>
      <c r="F92" s="97">
        <f t="shared" si="8"/>
        <v>0</v>
      </c>
      <c r="G92" s="105">
        <f t="shared" si="10"/>
        <v>0</v>
      </c>
    </row>
    <row r="93" spans="1:8" x14ac:dyDescent="0.35">
      <c r="A93" s="49">
        <f t="shared" si="9"/>
        <v>90</v>
      </c>
      <c r="B93" s="49">
        <f>Questionnaire!Q115</f>
        <v>0</v>
      </c>
      <c r="C93" s="49" t="s">
        <v>487</v>
      </c>
      <c r="D93" s="58">
        <f t="shared" si="6"/>
        <v>0</v>
      </c>
      <c r="E93" s="58">
        <f t="shared" si="7"/>
        <v>0</v>
      </c>
      <c r="F93" s="97">
        <f t="shared" si="8"/>
        <v>0</v>
      </c>
      <c r="G93" s="105">
        <f t="shared" si="10"/>
        <v>0</v>
      </c>
    </row>
    <row r="94" spans="1:8" x14ac:dyDescent="0.35">
      <c r="A94" s="49">
        <v>91</v>
      </c>
      <c r="B94" s="49">
        <f>Questionnaire!Q116</f>
        <v>0</v>
      </c>
      <c r="C94" s="49" t="s">
        <v>487</v>
      </c>
      <c r="D94" s="58">
        <f t="shared" si="6"/>
        <v>0</v>
      </c>
      <c r="E94" s="58">
        <f t="shared" si="7"/>
        <v>0</v>
      </c>
      <c r="F94" s="97">
        <f t="shared" si="8"/>
        <v>0</v>
      </c>
      <c r="G94" s="105">
        <f t="shared" si="10"/>
        <v>0</v>
      </c>
      <c r="H94" s="98" t="s">
        <v>507</v>
      </c>
    </row>
    <row r="95" spans="1:8" x14ac:dyDescent="0.35">
      <c r="A95" s="49">
        <v>92</v>
      </c>
      <c r="B95" s="49">
        <f>Questionnaire!Q117</f>
        <v>0</v>
      </c>
      <c r="C95" s="49" t="s">
        <v>487</v>
      </c>
      <c r="D95" s="58">
        <f t="shared" si="6"/>
        <v>0</v>
      </c>
      <c r="E95" s="58">
        <f t="shared" si="7"/>
        <v>0</v>
      </c>
      <c r="F95" s="97">
        <f t="shared" si="8"/>
        <v>0</v>
      </c>
      <c r="G95" s="105">
        <f t="shared" si="10"/>
        <v>0</v>
      </c>
      <c r="H95" s="64">
        <f>SUM(D81:F95)</f>
        <v>0</v>
      </c>
    </row>
    <row r="96" spans="1:8" x14ac:dyDescent="0.35">
      <c r="A96" s="43">
        <v>93</v>
      </c>
      <c r="B96" s="43">
        <f>Questionnaire!Q118</f>
        <v>0</v>
      </c>
      <c r="C96" s="43" t="s">
        <v>488</v>
      </c>
      <c r="D96" s="53">
        <f t="shared" si="6"/>
        <v>0</v>
      </c>
      <c r="E96" s="53">
        <f t="shared" si="7"/>
        <v>0</v>
      </c>
      <c r="F96" s="92">
        <f t="shared" si="8"/>
        <v>0</v>
      </c>
      <c r="G96" s="100">
        <f t="shared" si="10"/>
        <v>0</v>
      </c>
    </row>
    <row r="97" spans="1:8" x14ac:dyDescent="0.35">
      <c r="A97" s="43">
        <v>94</v>
      </c>
      <c r="B97" s="43">
        <f>Questionnaire!Q119</f>
        <v>0</v>
      </c>
      <c r="C97" s="43" t="s">
        <v>488</v>
      </c>
      <c r="D97" s="53">
        <f t="shared" si="6"/>
        <v>0</v>
      </c>
      <c r="E97" s="53">
        <f t="shared" si="7"/>
        <v>0</v>
      </c>
      <c r="F97" s="92">
        <f t="shared" si="8"/>
        <v>0</v>
      </c>
      <c r="G97" s="100">
        <f t="shared" si="10"/>
        <v>0</v>
      </c>
    </row>
    <row r="98" spans="1:8" x14ac:dyDescent="0.35">
      <c r="A98" s="43">
        <v>95</v>
      </c>
      <c r="B98" s="43">
        <f>Questionnaire!Q120</f>
        <v>0</v>
      </c>
      <c r="C98" s="43" t="s">
        <v>488</v>
      </c>
      <c r="D98" s="53">
        <f t="shared" si="6"/>
        <v>0</v>
      </c>
      <c r="E98" s="53">
        <f t="shared" si="7"/>
        <v>0</v>
      </c>
      <c r="F98" s="92">
        <f t="shared" si="8"/>
        <v>0</v>
      </c>
      <c r="G98" s="100">
        <f t="shared" si="10"/>
        <v>0</v>
      </c>
    </row>
    <row r="99" spans="1:8" x14ac:dyDescent="0.35">
      <c r="A99" s="43">
        <v>96</v>
      </c>
      <c r="B99" s="43">
        <f>Questionnaire!Q121</f>
        <v>0</v>
      </c>
      <c r="C99" s="43" t="s">
        <v>488</v>
      </c>
      <c r="D99" s="53">
        <f t="shared" si="6"/>
        <v>0</v>
      </c>
      <c r="E99" s="53">
        <f t="shared" si="7"/>
        <v>0</v>
      </c>
      <c r="F99" s="92">
        <f t="shared" si="8"/>
        <v>0</v>
      </c>
      <c r="G99" s="100">
        <f t="shared" si="10"/>
        <v>0</v>
      </c>
    </row>
    <row r="100" spans="1:8" x14ac:dyDescent="0.35">
      <c r="A100" s="43">
        <v>97</v>
      </c>
      <c r="B100" s="43">
        <f>Questionnaire!Q122</f>
        <v>0</v>
      </c>
      <c r="C100" s="43" t="s">
        <v>488</v>
      </c>
      <c r="D100" s="53">
        <f t="shared" si="6"/>
        <v>0</v>
      </c>
      <c r="E100" s="53">
        <f t="shared" si="7"/>
        <v>0</v>
      </c>
      <c r="F100" s="92">
        <f t="shared" si="8"/>
        <v>0</v>
      </c>
      <c r="G100" s="100">
        <f t="shared" si="10"/>
        <v>0</v>
      </c>
    </row>
    <row r="101" spans="1:8" x14ac:dyDescent="0.35">
      <c r="A101" s="43">
        <v>98</v>
      </c>
      <c r="B101" s="43">
        <f>Questionnaire!Q123</f>
        <v>0</v>
      </c>
      <c r="C101" s="43" t="s">
        <v>488</v>
      </c>
      <c r="D101" s="53">
        <f t="shared" si="6"/>
        <v>0</v>
      </c>
      <c r="E101" s="53">
        <f t="shared" si="7"/>
        <v>0</v>
      </c>
      <c r="F101" s="92">
        <f t="shared" si="8"/>
        <v>0</v>
      </c>
      <c r="G101" s="100">
        <f t="shared" si="10"/>
        <v>0</v>
      </c>
    </row>
    <row r="102" spans="1:8" x14ac:dyDescent="0.35">
      <c r="A102" s="43">
        <v>99</v>
      </c>
      <c r="B102" s="43">
        <f>Questionnaire!Q124</f>
        <v>0</v>
      </c>
      <c r="C102" s="43" t="s">
        <v>488</v>
      </c>
      <c r="D102" s="53">
        <f t="shared" si="6"/>
        <v>0</v>
      </c>
      <c r="E102" s="53">
        <f t="shared" si="7"/>
        <v>0</v>
      </c>
      <c r="F102" s="92">
        <f t="shared" si="8"/>
        <v>0</v>
      </c>
      <c r="G102" s="100">
        <f t="shared" si="10"/>
        <v>0</v>
      </c>
    </row>
    <row r="103" spans="1:8" x14ac:dyDescent="0.35">
      <c r="A103" s="43">
        <v>100</v>
      </c>
      <c r="B103" s="43">
        <f>Questionnaire!Q125</f>
        <v>0</v>
      </c>
      <c r="C103" s="43" t="s">
        <v>488</v>
      </c>
      <c r="D103" s="53">
        <f t="shared" si="6"/>
        <v>0</v>
      </c>
      <c r="E103" s="53">
        <f t="shared" si="7"/>
        <v>0</v>
      </c>
      <c r="F103" s="92">
        <f t="shared" si="8"/>
        <v>0</v>
      </c>
      <c r="G103" s="100">
        <f t="shared" si="10"/>
        <v>0</v>
      </c>
    </row>
    <row r="104" spans="1:8" x14ac:dyDescent="0.35">
      <c r="A104" s="43">
        <v>101</v>
      </c>
      <c r="B104" s="43">
        <f>Questionnaire!Q126</f>
        <v>0</v>
      </c>
      <c r="C104" s="43" t="s">
        <v>488</v>
      </c>
      <c r="D104" s="53">
        <f t="shared" si="6"/>
        <v>0</v>
      </c>
      <c r="E104" s="53">
        <f t="shared" si="7"/>
        <v>0</v>
      </c>
      <c r="F104" s="92">
        <f t="shared" si="8"/>
        <v>0</v>
      </c>
      <c r="G104" s="100">
        <f t="shared" si="10"/>
        <v>0</v>
      </c>
    </row>
    <row r="105" spans="1:8" x14ac:dyDescent="0.35">
      <c r="A105" s="43">
        <v>102</v>
      </c>
      <c r="B105" s="43">
        <f>Questionnaire!Q127</f>
        <v>0</v>
      </c>
      <c r="C105" s="43" t="s">
        <v>488</v>
      </c>
      <c r="D105" s="53">
        <f t="shared" si="6"/>
        <v>0</v>
      </c>
      <c r="E105" s="53">
        <f t="shared" si="7"/>
        <v>0</v>
      </c>
      <c r="F105" s="92">
        <f t="shared" si="8"/>
        <v>0</v>
      </c>
      <c r="G105" s="100">
        <f t="shared" si="10"/>
        <v>0</v>
      </c>
    </row>
    <row r="106" spans="1:8" x14ac:dyDescent="0.35">
      <c r="A106" s="43">
        <v>103</v>
      </c>
      <c r="B106" s="43">
        <f>Questionnaire!Q128</f>
        <v>0</v>
      </c>
      <c r="C106" s="43" t="s">
        <v>488</v>
      </c>
      <c r="D106" s="53">
        <f t="shared" si="6"/>
        <v>0</v>
      </c>
      <c r="E106" s="53">
        <f t="shared" si="7"/>
        <v>0</v>
      </c>
      <c r="F106" s="92">
        <f t="shared" si="8"/>
        <v>0</v>
      </c>
      <c r="G106" s="100">
        <f t="shared" si="10"/>
        <v>0</v>
      </c>
      <c r="H106" s="98" t="s">
        <v>508</v>
      </c>
    </row>
    <row r="107" spans="1:8" x14ac:dyDescent="0.35">
      <c r="A107" s="43">
        <v>104</v>
      </c>
      <c r="B107" s="43">
        <f>Questionnaire!Q129</f>
        <v>0</v>
      </c>
      <c r="C107" s="43" t="s">
        <v>488</v>
      </c>
      <c r="D107" s="53">
        <f t="shared" si="6"/>
        <v>0</v>
      </c>
      <c r="E107" s="53">
        <f t="shared" si="7"/>
        <v>0</v>
      </c>
      <c r="F107" s="92">
        <f t="shared" si="8"/>
        <v>0</v>
      </c>
      <c r="G107" s="100">
        <f t="shared" si="10"/>
        <v>0</v>
      </c>
      <c r="H107" s="59">
        <f>SUM(D96:F107)</f>
        <v>0</v>
      </c>
    </row>
    <row r="108" spans="1:8" x14ac:dyDescent="0.35">
      <c r="A108" s="44">
        <v>105</v>
      </c>
      <c r="B108" s="44">
        <f>Questionnaire!Q130</f>
        <v>0</v>
      </c>
      <c r="C108" s="44" t="s">
        <v>489</v>
      </c>
      <c r="D108" s="54">
        <f t="shared" si="6"/>
        <v>0</v>
      </c>
      <c r="E108" s="54">
        <f t="shared" si="7"/>
        <v>0</v>
      </c>
      <c r="F108" s="93">
        <f t="shared" si="8"/>
        <v>0</v>
      </c>
      <c r="G108" s="101">
        <f t="shared" si="10"/>
        <v>0</v>
      </c>
    </row>
    <row r="109" spans="1:8" x14ac:dyDescent="0.35">
      <c r="A109" s="44">
        <v>106</v>
      </c>
      <c r="B109" s="44">
        <f>Questionnaire!Q131</f>
        <v>0</v>
      </c>
      <c r="C109" s="44" t="s">
        <v>489</v>
      </c>
      <c r="D109" s="54">
        <f t="shared" si="6"/>
        <v>0</v>
      </c>
      <c r="E109" s="54">
        <f t="shared" si="7"/>
        <v>0</v>
      </c>
      <c r="F109" s="93">
        <f t="shared" si="8"/>
        <v>0</v>
      </c>
      <c r="G109" s="101">
        <f t="shared" si="10"/>
        <v>0</v>
      </c>
    </row>
    <row r="110" spans="1:8" x14ac:dyDescent="0.35">
      <c r="A110" s="44">
        <v>107</v>
      </c>
      <c r="B110" s="44">
        <f>Questionnaire!Q132</f>
        <v>0</v>
      </c>
      <c r="C110" s="44" t="s">
        <v>489</v>
      </c>
      <c r="D110" s="54">
        <f t="shared" si="6"/>
        <v>0</v>
      </c>
      <c r="E110" s="54">
        <f t="shared" si="7"/>
        <v>0</v>
      </c>
      <c r="F110" s="93">
        <f t="shared" si="8"/>
        <v>0</v>
      </c>
      <c r="G110" s="101">
        <f t="shared" si="10"/>
        <v>0</v>
      </c>
    </row>
    <row r="111" spans="1:8" x14ac:dyDescent="0.35">
      <c r="A111" s="44">
        <v>108</v>
      </c>
      <c r="B111" s="44">
        <f>Questionnaire!Q133</f>
        <v>0</v>
      </c>
      <c r="C111" s="44" t="s">
        <v>489</v>
      </c>
      <c r="D111" s="54">
        <f t="shared" si="6"/>
        <v>0</v>
      </c>
      <c r="E111" s="54">
        <f t="shared" si="7"/>
        <v>0</v>
      </c>
      <c r="F111" s="93">
        <f t="shared" si="8"/>
        <v>0</v>
      </c>
      <c r="G111" s="101">
        <f t="shared" si="10"/>
        <v>0</v>
      </c>
    </row>
    <row r="112" spans="1:8" x14ac:dyDescent="0.35">
      <c r="A112" s="44">
        <v>109</v>
      </c>
      <c r="B112" s="44">
        <f>Questionnaire!Q134</f>
        <v>0</v>
      </c>
      <c r="C112" s="44" t="s">
        <v>489</v>
      </c>
      <c r="D112" s="54">
        <f t="shared" si="6"/>
        <v>0</v>
      </c>
      <c r="E112" s="54">
        <f t="shared" si="7"/>
        <v>0</v>
      </c>
      <c r="F112" s="93">
        <f t="shared" si="8"/>
        <v>0</v>
      </c>
      <c r="G112" s="101">
        <f t="shared" si="10"/>
        <v>0</v>
      </c>
    </row>
    <row r="113" spans="1:8" x14ac:dyDescent="0.35">
      <c r="A113" s="44">
        <v>110</v>
      </c>
      <c r="B113" s="44">
        <f>Questionnaire!Q135</f>
        <v>0</v>
      </c>
      <c r="C113" s="44" t="s">
        <v>489</v>
      </c>
      <c r="D113" s="54">
        <f t="shared" si="6"/>
        <v>0</v>
      </c>
      <c r="E113" s="54">
        <f t="shared" si="7"/>
        <v>0</v>
      </c>
      <c r="F113" s="93">
        <f t="shared" si="8"/>
        <v>0</v>
      </c>
      <c r="G113" s="101">
        <f t="shared" si="10"/>
        <v>0</v>
      </c>
    </row>
    <row r="114" spans="1:8" ht="12.75" customHeight="1" x14ac:dyDescent="0.35">
      <c r="A114" s="44">
        <v>111</v>
      </c>
      <c r="B114" s="44">
        <f>Questionnaire!Q136</f>
        <v>0</v>
      </c>
      <c r="C114" s="44" t="s">
        <v>489</v>
      </c>
      <c r="D114" s="54">
        <f t="shared" si="6"/>
        <v>0</v>
      </c>
      <c r="E114" s="54">
        <f t="shared" si="7"/>
        <v>0</v>
      </c>
      <c r="F114" s="93">
        <f t="shared" si="8"/>
        <v>0</v>
      </c>
      <c r="G114" s="101">
        <f t="shared" si="10"/>
        <v>0</v>
      </c>
    </row>
    <row r="115" spans="1:8" s="1" customFormat="1" x14ac:dyDescent="0.35">
      <c r="A115" s="44">
        <v>112</v>
      </c>
      <c r="B115" s="44">
        <f>Questionnaire!Q137</f>
        <v>0</v>
      </c>
      <c r="C115" s="44" t="s">
        <v>489</v>
      </c>
      <c r="D115" s="54">
        <f t="shared" si="6"/>
        <v>0</v>
      </c>
      <c r="E115" s="54">
        <f t="shared" si="7"/>
        <v>0</v>
      </c>
      <c r="F115" s="93">
        <f t="shared" si="8"/>
        <v>0</v>
      </c>
      <c r="G115" s="101">
        <f t="shared" si="10"/>
        <v>0</v>
      </c>
      <c r="H115" s="2"/>
    </row>
    <row r="116" spans="1:8" x14ac:dyDescent="0.35">
      <c r="A116" s="44">
        <v>113</v>
      </c>
      <c r="B116" s="44">
        <f>Questionnaire!Q138</f>
        <v>0</v>
      </c>
      <c r="C116" s="44" t="s">
        <v>489</v>
      </c>
      <c r="D116" s="54">
        <f t="shared" si="6"/>
        <v>0</v>
      </c>
      <c r="E116" s="54">
        <f t="shared" si="7"/>
        <v>0</v>
      </c>
      <c r="F116" s="93">
        <f t="shared" si="8"/>
        <v>0</v>
      </c>
      <c r="G116" s="101">
        <f t="shared" si="10"/>
        <v>0</v>
      </c>
    </row>
    <row r="117" spans="1:8" x14ac:dyDescent="0.35">
      <c r="A117" s="44">
        <v>114</v>
      </c>
      <c r="B117" s="44">
        <f>Questionnaire!Q139</f>
        <v>0</v>
      </c>
      <c r="C117" s="44" t="s">
        <v>489</v>
      </c>
      <c r="D117" s="54">
        <f t="shared" si="6"/>
        <v>0</v>
      </c>
      <c r="E117" s="54">
        <f t="shared" si="7"/>
        <v>0</v>
      </c>
      <c r="F117" s="93">
        <f t="shared" si="8"/>
        <v>0</v>
      </c>
      <c r="G117" s="101">
        <f t="shared" si="10"/>
        <v>0</v>
      </c>
      <c r="H117" s="98" t="s">
        <v>509</v>
      </c>
    </row>
    <row r="118" spans="1:8" x14ac:dyDescent="0.35">
      <c r="A118" s="44">
        <v>115</v>
      </c>
      <c r="B118" s="44">
        <f>Questionnaire!Q140</f>
        <v>0</v>
      </c>
      <c r="C118" s="44" t="s">
        <v>489</v>
      </c>
      <c r="D118" s="54">
        <f t="shared" si="6"/>
        <v>0</v>
      </c>
      <c r="E118" s="54">
        <f t="shared" si="7"/>
        <v>0</v>
      </c>
      <c r="F118" s="93">
        <f t="shared" si="8"/>
        <v>0</v>
      </c>
      <c r="G118" s="101">
        <f t="shared" si="10"/>
        <v>0</v>
      </c>
      <c r="H118" s="60">
        <f>SUM(D107:F118)</f>
        <v>0</v>
      </c>
    </row>
    <row r="119" spans="1:8" x14ac:dyDescent="0.35">
      <c r="A119" s="45">
        <v>116</v>
      </c>
      <c r="B119" s="45">
        <f>Questionnaire!Q141</f>
        <v>0</v>
      </c>
      <c r="C119" s="50" t="s">
        <v>490</v>
      </c>
      <c r="D119" s="55">
        <f t="shared" si="6"/>
        <v>0</v>
      </c>
      <c r="E119" s="55">
        <f t="shared" si="7"/>
        <v>0</v>
      </c>
      <c r="F119" s="94">
        <f t="shared" si="8"/>
        <v>0</v>
      </c>
      <c r="G119" s="102">
        <f t="shared" si="10"/>
        <v>0</v>
      </c>
    </row>
    <row r="120" spans="1:8" x14ac:dyDescent="0.35">
      <c r="A120" s="45">
        <v>117</v>
      </c>
      <c r="B120" s="45">
        <f>Questionnaire!Q142</f>
        <v>0</v>
      </c>
      <c r="C120" s="50" t="s">
        <v>490</v>
      </c>
      <c r="D120" s="55">
        <f t="shared" si="6"/>
        <v>0</v>
      </c>
      <c r="E120" s="55">
        <f t="shared" si="7"/>
        <v>0</v>
      </c>
      <c r="F120" s="94">
        <f t="shared" si="8"/>
        <v>0</v>
      </c>
      <c r="G120" s="102">
        <f t="shared" si="10"/>
        <v>0</v>
      </c>
    </row>
    <row r="121" spans="1:8" x14ac:dyDescent="0.35">
      <c r="A121" s="45">
        <v>118</v>
      </c>
      <c r="B121" s="45">
        <f>Questionnaire!Q143</f>
        <v>0</v>
      </c>
      <c r="C121" s="50" t="s">
        <v>490</v>
      </c>
      <c r="D121" s="55">
        <f t="shared" si="6"/>
        <v>0</v>
      </c>
      <c r="E121" s="55">
        <f t="shared" si="7"/>
        <v>0</v>
      </c>
      <c r="F121" s="94">
        <f t="shared" si="8"/>
        <v>0</v>
      </c>
      <c r="G121" s="102">
        <f t="shared" si="10"/>
        <v>0</v>
      </c>
    </row>
    <row r="122" spans="1:8" x14ac:dyDescent="0.35">
      <c r="A122" s="45">
        <v>119</v>
      </c>
      <c r="B122" s="45">
        <f>Questionnaire!Q144</f>
        <v>0</v>
      </c>
      <c r="C122" s="50" t="s">
        <v>490</v>
      </c>
      <c r="D122" s="55">
        <f t="shared" si="6"/>
        <v>0</v>
      </c>
      <c r="E122" s="55">
        <f t="shared" si="7"/>
        <v>0</v>
      </c>
      <c r="F122" s="94">
        <f t="shared" si="8"/>
        <v>0</v>
      </c>
      <c r="G122" s="102">
        <f t="shared" si="10"/>
        <v>0</v>
      </c>
    </row>
    <row r="123" spans="1:8" x14ac:dyDescent="0.35">
      <c r="A123" s="45">
        <v>120</v>
      </c>
      <c r="B123" s="45">
        <f>Questionnaire!Q145</f>
        <v>0</v>
      </c>
      <c r="C123" s="50" t="s">
        <v>490</v>
      </c>
      <c r="D123" s="55">
        <f t="shared" si="6"/>
        <v>0</v>
      </c>
      <c r="E123" s="55">
        <f t="shared" si="7"/>
        <v>0</v>
      </c>
      <c r="F123" s="94">
        <f t="shared" si="8"/>
        <v>0</v>
      </c>
      <c r="G123" s="102">
        <f t="shared" si="10"/>
        <v>0</v>
      </c>
    </row>
    <row r="124" spans="1:8" x14ac:dyDescent="0.35">
      <c r="A124" s="45">
        <v>121</v>
      </c>
      <c r="B124" s="45">
        <f>Questionnaire!Q146</f>
        <v>0</v>
      </c>
      <c r="C124" s="50" t="s">
        <v>490</v>
      </c>
      <c r="D124" s="55">
        <f t="shared" si="6"/>
        <v>0</v>
      </c>
      <c r="E124" s="55">
        <f t="shared" si="7"/>
        <v>0</v>
      </c>
      <c r="F124" s="94">
        <f t="shared" si="8"/>
        <v>0</v>
      </c>
      <c r="G124" s="102">
        <f t="shared" si="10"/>
        <v>0</v>
      </c>
    </row>
    <row r="125" spans="1:8" x14ac:dyDescent="0.35">
      <c r="A125" s="45">
        <v>122</v>
      </c>
      <c r="B125" s="45">
        <f>Questionnaire!Q147</f>
        <v>0</v>
      </c>
      <c r="C125" s="50" t="s">
        <v>490</v>
      </c>
      <c r="D125" s="55">
        <f t="shared" si="6"/>
        <v>0</v>
      </c>
      <c r="E125" s="55">
        <f t="shared" si="7"/>
        <v>0</v>
      </c>
      <c r="F125" s="94">
        <f t="shared" si="8"/>
        <v>0</v>
      </c>
      <c r="G125" s="102">
        <f t="shared" si="10"/>
        <v>0</v>
      </c>
    </row>
    <row r="126" spans="1:8" x14ac:dyDescent="0.35">
      <c r="A126" s="45">
        <v>123</v>
      </c>
      <c r="B126" s="45">
        <f>Questionnaire!Q148</f>
        <v>0</v>
      </c>
      <c r="C126" s="50" t="s">
        <v>490</v>
      </c>
      <c r="D126" s="55">
        <f t="shared" si="6"/>
        <v>0</v>
      </c>
      <c r="E126" s="55">
        <f t="shared" si="7"/>
        <v>0</v>
      </c>
      <c r="F126" s="94">
        <f t="shared" si="8"/>
        <v>0</v>
      </c>
      <c r="G126" s="102">
        <f t="shared" si="10"/>
        <v>0</v>
      </c>
    </row>
    <row r="127" spans="1:8" x14ac:dyDescent="0.35">
      <c r="A127" s="45">
        <v>124</v>
      </c>
      <c r="B127" s="45">
        <f>Questionnaire!Q149</f>
        <v>0</v>
      </c>
      <c r="C127" s="50" t="s">
        <v>490</v>
      </c>
      <c r="D127" s="55">
        <f t="shared" si="6"/>
        <v>0</v>
      </c>
      <c r="E127" s="55">
        <f t="shared" si="7"/>
        <v>0</v>
      </c>
      <c r="F127" s="94">
        <f t="shared" si="8"/>
        <v>0</v>
      </c>
      <c r="G127" s="102">
        <f t="shared" si="10"/>
        <v>0</v>
      </c>
      <c r="H127" s="98" t="s">
        <v>510</v>
      </c>
    </row>
    <row r="128" spans="1:8" x14ac:dyDescent="0.35">
      <c r="A128" s="45">
        <v>125</v>
      </c>
      <c r="B128" s="45">
        <f>Questionnaire!Q150</f>
        <v>0</v>
      </c>
      <c r="C128" s="50" t="s">
        <v>490</v>
      </c>
      <c r="D128" s="55">
        <f t="shared" si="6"/>
        <v>0</v>
      </c>
      <c r="E128" s="55">
        <f t="shared" si="7"/>
        <v>0</v>
      </c>
      <c r="F128" s="94">
        <f t="shared" si="8"/>
        <v>0</v>
      </c>
      <c r="G128" s="102">
        <f t="shared" si="10"/>
        <v>0</v>
      </c>
      <c r="H128" s="61">
        <f>SUM(D119:F128)</f>
        <v>0</v>
      </c>
    </row>
    <row r="129" spans="1:9" x14ac:dyDescent="0.35">
      <c r="A129" s="47">
        <v>126</v>
      </c>
      <c r="B129" s="47">
        <f>Questionnaire!Q151</f>
        <v>0</v>
      </c>
      <c r="C129" s="47" t="s">
        <v>491</v>
      </c>
      <c r="D129" s="56">
        <f t="shared" si="6"/>
        <v>0</v>
      </c>
      <c r="E129" s="56">
        <f t="shared" si="7"/>
        <v>0</v>
      </c>
      <c r="F129" s="95">
        <f t="shared" si="8"/>
        <v>0</v>
      </c>
      <c r="G129" s="103">
        <f t="shared" si="10"/>
        <v>0</v>
      </c>
      <c r="H129" s="8"/>
      <c r="I129" s="40"/>
    </row>
    <row r="130" spans="1:9" x14ac:dyDescent="0.35">
      <c r="A130" s="47">
        <v>127</v>
      </c>
      <c r="B130" s="47">
        <f>Questionnaire!Q152</f>
        <v>0</v>
      </c>
      <c r="C130" s="47" t="s">
        <v>491</v>
      </c>
      <c r="D130" s="56">
        <f t="shared" si="6"/>
        <v>0</v>
      </c>
      <c r="E130" s="56">
        <f t="shared" si="7"/>
        <v>0</v>
      </c>
      <c r="F130" s="95">
        <f t="shared" si="8"/>
        <v>0</v>
      </c>
      <c r="G130" s="103">
        <f t="shared" si="10"/>
        <v>0</v>
      </c>
    </row>
    <row r="131" spans="1:9" x14ac:dyDescent="0.35">
      <c r="A131" s="47">
        <v>128</v>
      </c>
      <c r="B131" s="47">
        <f>Questionnaire!Q153</f>
        <v>0</v>
      </c>
      <c r="C131" s="47" t="s">
        <v>491</v>
      </c>
      <c r="D131" s="56">
        <f t="shared" si="6"/>
        <v>0</v>
      </c>
      <c r="E131" s="56">
        <f t="shared" si="7"/>
        <v>0</v>
      </c>
      <c r="F131" s="95">
        <f t="shared" si="8"/>
        <v>0</v>
      </c>
      <c r="G131" s="103">
        <f t="shared" si="10"/>
        <v>0</v>
      </c>
    </row>
    <row r="132" spans="1:9" x14ac:dyDescent="0.35">
      <c r="A132" s="47">
        <v>129</v>
      </c>
      <c r="B132" s="47">
        <f>Questionnaire!Q154</f>
        <v>0</v>
      </c>
      <c r="C132" s="47" t="s">
        <v>491</v>
      </c>
      <c r="D132" s="56">
        <f t="shared" ref="D132:D195" si="11">IF(B132=4,4,0)</f>
        <v>0</v>
      </c>
      <c r="E132" s="56">
        <f t="shared" ref="E132:E195" si="12">IF(B132=5,5,0)</f>
        <v>0</v>
      </c>
      <c r="F132" s="95">
        <f t="shared" ref="F132:F195" si="13">IF(B132=6,6,0)</f>
        <v>0</v>
      </c>
      <c r="G132" s="103">
        <f t="shared" si="10"/>
        <v>0</v>
      </c>
    </row>
    <row r="133" spans="1:9" x14ac:dyDescent="0.35">
      <c r="A133" s="47">
        <v>130</v>
      </c>
      <c r="B133" s="47">
        <f>Questionnaire!Q155</f>
        <v>0</v>
      </c>
      <c r="C133" s="47" t="s">
        <v>491</v>
      </c>
      <c r="D133" s="56">
        <f t="shared" si="11"/>
        <v>0</v>
      </c>
      <c r="E133" s="56">
        <f t="shared" si="12"/>
        <v>0</v>
      </c>
      <c r="F133" s="95">
        <f t="shared" si="13"/>
        <v>0</v>
      </c>
      <c r="G133" s="103">
        <f t="shared" si="10"/>
        <v>0</v>
      </c>
    </row>
    <row r="134" spans="1:9" x14ac:dyDescent="0.35">
      <c r="A134" s="47">
        <v>131</v>
      </c>
      <c r="B134" s="47">
        <f>Questionnaire!Q156</f>
        <v>0</v>
      </c>
      <c r="C134" s="47" t="s">
        <v>491</v>
      </c>
      <c r="D134" s="56">
        <f t="shared" si="11"/>
        <v>0</v>
      </c>
      <c r="E134" s="56">
        <f t="shared" si="12"/>
        <v>0</v>
      </c>
      <c r="F134" s="95">
        <f t="shared" si="13"/>
        <v>0</v>
      </c>
      <c r="G134" s="103">
        <f t="shared" si="10"/>
        <v>0</v>
      </c>
    </row>
    <row r="135" spans="1:9" x14ac:dyDescent="0.35">
      <c r="A135" s="47">
        <v>132</v>
      </c>
      <c r="B135" s="47">
        <f>Questionnaire!Q157</f>
        <v>0</v>
      </c>
      <c r="C135" s="47" t="s">
        <v>491</v>
      </c>
      <c r="D135" s="56">
        <f t="shared" si="11"/>
        <v>0</v>
      </c>
      <c r="E135" s="56">
        <f t="shared" si="12"/>
        <v>0</v>
      </c>
      <c r="F135" s="95">
        <f t="shared" si="13"/>
        <v>0</v>
      </c>
      <c r="G135" s="103">
        <f t="shared" si="10"/>
        <v>0</v>
      </c>
    </row>
    <row r="136" spans="1:9" x14ac:dyDescent="0.35">
      <c r="A136" s="47">
        <v>133</v>
      </c>
      <c r="B136" s="47">
        <f>Questionnaire!Q158</f>
        <v>0</v>
      </c>
      <c r="C136" s="47" t="s">
        <v>491</v>
      </c>
      <c r="D136" s="56">
        <f t="shared" si="11"/>
        <v>0</v>
      </c>
      <c r="E136" s="56">
        <f t="shared" si="12"/>
        <v>0</v>
      </c>
      <c r="F136" s="95">
        <f t="shared" si="13"/>
        <v>0</v>
      </c>
      <c r="G136" s="103">
        <f t="shared" si="10"/>
        <v>0</v>
      </c>
    </row>
    <row r="137" spans="1:9" x14ac:dyDescent="0.35">
      <c r="A137" s="47">
        <v>134</v>
      </c>
      <c r="B137" s="47">
        <f>Questionnaire!Q159</f>
        <v>0</v>
      </c>
      <c r="C137" s="47" t="s">
        <v>491</v>
      </c>
      <c r="D137" s="56">
        <f t="shared" si="11"/>
        <v>0</v>
      </c>
      <c r="E137" s="56">
        <f t="shared" si="12"/>
        <v>0</v>
      </c>
      <c r="F137" s="95">
        <f t="shared" si="13"/>
        <v>0</v>
      </c>
      <c r="G137" s="103">
        <f t="shared" si="10"/>
        <v>0</v>
      </c>
    </row>
    <row r="138" spans="1:9" x14ac:dyDescent="0.35">
      <c r="A138" s="47">
        <v>135</v>
      </c>
      <c r="B138" s="47">
        <f>Questionnaire!Q160</f>
        <v>0</v>
      </c>
      <c r="C138" s="47" t="s">
        <v>491</v>
      </c>
      <c r="D138" s="56">
        <f t="shared" si="11"/>
        <v>0</v>
      </c>
      <c r="E138" s="56">
        <f t="shared" si="12"/>
        <v>0</v>
      </c>
      <c r="F138" s="95">
        <f t="shared" si="13"/>
        <v>0</v>
      </c>
      <c r="G138" s="103">
        <f t="shared" si="10"/>
        <v>0</v>
      </c>
    </row>
    <row r="139" spans="1:9" x14ac:dyDescent="0.35">
      <c r="A139" s="47">
        <v>136</v>
      </c>
      <c r="B139" s="47">
        <f>Questionnaire!Q161</f>
        <v>0</v>
      </c>
      <c r="C139" s="47" t="s">
        <v>491</v>
      </c>
      <c r="D139" s="56">
        <f t="shared" si="11"/>
        <v>0</v>
      </c>
      <c r="E139" s="56">
        <f t="shared" si="12"/>
        <v>0</v>
      </c>
      <c r="F139" s="95">
        <f t="shared" si="13"/>
        <v>0</v>
      </c>
      <c r="G139" s="103">
        <f t="shared" si="10"/>
        <v>0</v>
      </c>
    </row>
    <row r="140" spans="1:9" x14ac:dyDescent="0.35">
      <c r="A140" s="47">
        <v>137</v>
      </c>
      <c r="B140" s="47">
        <f>Questionnaire!Q162</f>
        <v>0</v>
      </c>
      <c r="C140" s="47" t="s">
        <v>491</v>
      </c>
      <c r="D140" s="56">
        <f t="shared" si="11"/>
        <v>0</v>
      </c>
      <c r="E140" s="56">
        <f t="shared" si="12"/>
        <v>0</v>
      </c>
      <c r="F140" s="95">
        <f t="shared" si="13"/>
        <v>0</v>
      </c>
      <c r="G140" s="103">
        <f t="shared" ref="G140:G203" si="14">IF(B140&gt;4,1,0)</f>
        <v>0</v>
      </c>
    </row>
    <row r="141" spans="1:9" x14ac:dyDescent="0.35">
      <c r="A141" s="47">
        <v>138</v>
      </c>
      <c r="B141" s="47">
        <f>Questionnaire!Q163</f>
        <v>0</v>
      </c>
      <c r="C141" s="47" t="s">
        <v>491</v>
      </c>
      <c r="D141" s="56">
        <f t="shared" si="11"/>
        <v>0</v>
      </c>
      <c r="E141" s="56">
        <f t="shared" si="12"/>
        <v>0</v>
      </c>
      <c r="F141" s="95">
        <f t="shared" si="13"/>
        <v>0</v>
      </c>
      <c r="G141" s="103">
        <f t="shared" si="14"/>
        <v>0</v>
      </c>
    </row>
    <row r="142" spans="1:9" x14ac:dyDescent="0.35">
      <c r="A142" s="47">
        <v>139</v>
      </c>
      <c r="B142" s="47">
        <f>Questionnaire!Q164</f>
        <v>0</v>
      </c>
      <c r="C142" s="47" t="s">
        <v>491</v>
      </c>
      <c r="D142" s="56">
        <f t="shared" si="11"/>
        <v>0</v>
      </c>
      <c r="E142" s="56">
        <f t="shared" si="12"/>
        <v>0</v>
      </c>
      <c r="F142" s="95">
        <f t="shared" si="13"/>
        <v>0</v>
      </c>
      <c r="G142" s="103">
        <f t="shared" si="14"/>
        <v>0</v>
      </c>
    </row>
    <row r="143" spans="1:9" x14ac:dyDescent="0.35">
      <c r="A143" s="47">
        <v>140</v>
      </c>
      <c r="B143" s="47">
        <f>Questionnaire!Q165</f>
        <v>0</v>
      </c>
      <c r="C143" s="47" t="s">
        <v>491</v>
      </c>
      <c r="D143" s="56">
        <f t="shared" si="11"/>
        <v>0</v>
      </c>
      <c r="E143" s="56">
        <f t="shared" si="12"/>
        <v>0</v>
      </c>
      <c r="F143" s="95">
        <f t="shared" si="13"/>
        <v>0</v>
      </c>
      <c r="G143" s="103">
        <f t="shared" si="14"/>
        <v>0</v>
      </c>
    </row>
    <row r="144" spans="1:9" x14ac:dyDescent="0.35">
      <c r="A144" s="47">
        <v>141</v>
      </c>
      <c r="B144" s="47">
        <f>Questionnaire!Q166</f>
        <v>0</v>
      </c>
      <c r="C144" s="47" t="s">
        <v>491</v>
      </c>
      <c r="D144" s="56">
        <f t="shared" si="11"/>
        <v>0</v>
      </c>
      <c r="E144" s="56">
        <f t="shared" si="12"/>
        <v>0</v>
      </c>
      <c r="F144" s="95">
        <f t="shared" si="13"/>
        <v>0</v>
      </c>
      <c r="G144" s="103">
        <f t="shared" si="14"/>
        <v>0</v>
      </c>
      <c r="H144" s="98" t="s">
        <v>511</v>
      </c>
    </row>
    <row r="145" spans="1:8" x14ac:dyDescent="0.35">
      <c r="A145" s="47">
        <v>142</v>
      </c>
      <c r="B145" s="47">
        <f>Questionnaire!Q167</f>
        <v>0</v>
      </c>
      <c r="C145" s="47" t="s">
        <v>491</v>
      </c>
      <c r="D145" s="56">
        <f t="shared" si="11"/>
        <v>0</v>
      </c>
      <c r="E145" s="56">
        <f t="shared" si="12"/>
        <v>0</v>
      </c>
      <c r="F145" s="95">
        <f t="shared" si="13"/>
        <v>0</v>
      </c>
      <c r="G145" s="103">
        <f t="shared" si="14"/>
        <v>0</v>
      </c>
      <c r="H145" s="62">
        <f>SUM(D129:F145)</f>
        <v>0</v>
      </c>
    </row>
    <row r="146" spans="1:8" x14ac:dyDescent="0.35">
      <c r="A146" s="48">
        <v>143</v>
      </c>
      <c r="B146" s="48">
        <f>Questionnaire!Q168</f>
        <v>0</v>
      </c>
      <c r="C146" s="48" t="s">
        <v>492</v>
      </c>
      <c r="D146" s="57">
        <f t="shared" si="11"/>
        <v>0</v>
      </c>
      <c r="E146" s="57">
        <f t="shared" si="12"/>
        <v>0</v>
      </c>
      <c r="F146" s="96">
        <f t="shared" si="13"/>
        <v>0</v>
      </c>
      <c r="G146" s="104">
        <f t="shared" si="14"/>
        <v>0</v>
      </c>
    </row>
    <row r="147" spans="1:8" x14ac:dyDescent="0.35">
      <c r="A147" s="48">
        <v>144</v>
      </c>
      <c r="B147" s="48">
        <f>Questionnaire!Q169</f>
        <v>0</v>
      </c>
      <c r="C147" s="48" t="s">
        <v>492</v>
      </c>
      <c r="D147" s="57">
        <f t="shared" si="11"/>
        <v>0</v>
      </c>
      <c r="E147" s="57">
        <f t="shared" si="12"/>
        <v>0</v>
      </c>
      <c r="F147" s="96">
        <f t="shared" si="13"/>
        <v>0</v>
      </c>
      <c r="G147" s="104">
        <f t="shared" si="14"/>
        <v>0</v>
      </c>
    </row>
    <row r="148" spans="1:8" x14ac:dyDescent="0.35">
      <c r="A148" s="48">
        <v>145</v>
      </c>
      <c r="B148" s="48">
        <f>Questionnaire!Q170</f>
        <v>0</v>
      </c>
      <c r="C148" s="48" t="s">
        <v>492</v>
      </c>
      <c r="D148" s="57">
        <f t="shared" si="11"/>
        <v>0</v>
      </c>
      <c r="E148" s="57">
        <f t="shared" si="12"/>
        <v>0</v>
      </c>
      <c r="F148" s="96">
        <f t="shared" si="13"/>
        <v>0</v>
      </c>
      <c r="G148" s="104">
        <f t="shared" si="14"/>
        <v>0</v>
      </c>
    </row>
    <row r="149" spans="1:8" x14ac:dyDescent="0.35">
      <c r="A149" s="48">
        <v>146</v>
      </c>
      <c r="B149" s="48">
        <f>Questionnaire!Q171</f>
        <v>0</v>
      </c>
      <c r="C149" s="48" t="s">
        <v>492</v>
      </c>
      <c r="D149" s="57">
        <f t="shared" si="11"/>
        <v>0</v>
      </c>
      <c r="E149" s="57">
        <f t="shared" si="12"/>
        <v>0</v>
      </c>
      <c r="F149" s="96">
        <f t="shared" si="13"/>
        <v>0</v>
      </c>
      <c r="G149" s="104">
        <f t="shared" si="14"/>
        <v>0</v>
      </c>
    </row>
    <row r="150" spans="1:8" x14ac:dyDescent="0.35">
      <c r="A150" s="48">
        <v>147</v>
      </c>
      <c r="B150" s="48">
        <f>Questionnaire!Q172</f>
        <v>0</v>
      </c>
      <c r="C150" s="48" t="s">
        <v>492</v>
      </c>
      <c r="D150" s="57">
        <f t="shared" si="11"/>
        <v>0</v>
      </c>
      <c r="E150" s="57">
        <f t="shared" si="12"/>
        <v>0</v>
      </c>
      <c r="F150" s="96">
        <f t="shared" si="13"/>
        <v>0</v>
      </c>
      <c r="G150" s="104">
        <f t="shared" si="14"/>
        <v>0</v>
      </c>
    </row>
    <row r="151" spans="1:8" x14ac:dyDescent="0.35">
      <c r="A151" s="48">
        <v>148</v>
      </c>
      <c r="B151" s="48">
        <f>Questionnaire!Q173</f>
        <v>0</v>
      </c>
      <c r="C151" s="48" t="s">
        <v>492</v>
      </c>
      <c r="D151" s="57">
        <f t="shared" si="11"/>
        <v>0</v>
      </c>
      <c r="E151" s="57">
        <f t="shared" si="12"/>
        <v>0</v>
      </c>
      <c r="F151" s="96">
        <f t="shared" si="13"/>
        <v>0</v>
      </c>
      <c r="G151" s="104">
        <f t="shared" si="14"/>
        <v>0</v>
      </c>
    </row>
    <row r="152" spans="1:8" x14ac:dyDescent="0.35">
      <c r="A152" s="48">
        <v>149</v>
      </c>
      <c r="B152" s="48">
        <f>Questionnaire!Q174</f>
        <v>0</v>
      </c>
      <c r="C152" s="48" t="s">
        <v>492</v>
      </c>
      <c r="D152" s="57">
        <f t="shared" si="11"/>
        <v>0</v>
      </c>
      <c r="E152" s="57">
        <f t="shared" si="12"/>
        <v>0</v>
      </c>
      <c r="F152" s="96">
        <f t="shared" si="13"/>
        <v>0</v>
      </c>
      <c r="G152" s="104">
        <f t="shared" si="14"/>
        <v>0</v>
      </c>
    </row>
    <row r="153" spans="1:8" x14ac:dyDescent="0.35">
      <c r="A153" s="48">
        <v>150</v>
      </c>
      <c r="B153" s="48">
        <f>Questionnaire!Q175</f>
        <v>0</v>
      </c>
      <c r="C153" s="48" t="s">
        <v>492</v>
      </c>
      <c r="D153" s="57">
        <f t="shared" si="11"/>
        <v>0</v>
      </c>
      <c r="E153" s="57">
        <f t="shared" si="12"/>
        <v>0</v>
      </c>
      <c r="F153" s="96">
        <f t="shared" si="13"/>
        <v>0</v>
      </c>
      <c r="G153" s="104">
        <f t="shared" si="14"/>
        <v>0</v>
      </c>
      <c r="H153" s="98" t="s">
        <v>512</v>
      </c>
    </row>
    <row r="154" spans="1:8" x14ac:dyDescent="0.35">
      <c r="A154" s="48">
        <v>151</v>
      </c>
      <c r="B154" s="48">
        <f>Questionnaire!Q176</f>
        <v>0</v>
      </c>
      <c r="C154" s="48" t="s">
        <v>492</v>
      </c>
      <c r="D154" s="57">
        <f t="shared" si="11"/>
        <v>0</v>
      </c>
      <c r="E154" s="57">
        <f t="shared" si="12"/>
        <v>0</v>
      </c>
      <c r="F154" s="96">
        <f t="shared" si="13"/>
        <v>0</v>
      </c>
      <c r="G154" s="104">
        <f t="shared" si="14"/>
        <v>0</v>
      </c>
      <c r="H154" s="63">
        <f>SUM(D146:F154)</f>
        <v>0</v>
      </c>
    </row>
    <row r="155" spans="1:8" x14ac:dyDescent="0.35">
      <c r="A155" s="49">
        <v>152</v>
      </c>
      <c r="B155" s="49">
        <f>Questionnaire!Q177</f>
        <v>0</v>
      </c>
      <c r="C155" s="49" t="s">
        <v>493</v>
      </c>
      <c r="D155" s="58">
        <f t="shared" si="11"/>
        <v>0</v>
      </c>
      <c r="E155" s="58">
        <f t="shared" si="12"/>
        <v>0</v>
      </c>
      <c r="F155" s="97">
        <f t="shared" si="13"/>
        <v>0</v>
      </c>
      <c r="G155" s="105">
        <f t="shared" si="14"/>
        <v>0</v>
      </c>
    </row>
    <row r="156" spans="1:8" x14ac:dyDescent="0.35">
      <c r="A156" s="49">
        <v>153</v>
      </c>
      <c r="B156" s="49">
        <f>Questionnaire!Q178</f>
        <v>0</v>
      </c>
      <c r="C156" s="49" t="s">
        <v>493</v>
      </c>
      <c r="D156" s="58">
        <f t="shared" si="11"/>
        <v>0</v>
      </c>
      <c r="E156" s="58">
        <f t="shared" si="12"/>
        <v>0</v>
      </c>
      <c r="F156" s="97">
        <f t="shared" si="13"/>
        <v>0</v>
      </c>
      <c r="G156" s="105">
        <f t="shared" si="14"/>
        <v>0</v>
      </c>
    </row>
    <row r="157" spans="1:8" x14ac:dyDescent="0.35">
      <c r="A157" s="49">
        <v>154</v>
      </c>
      <c r="B157" s="49">
        <f>Questionnaire!Q179</f>
        <v>0</v>
      </c>
      <c r="C157" s="49" t="s">
        <v>493</v>
      </c>
      <c r="D157" s="58">
        <f t="shared" si="11"/>
        <v>0</v>
      </c>
      <c r="E157" s="58">
        <f t="shared" si="12"/>
        <v>0</v>
      </c>
      <c r="F157" s="97">
        <f t="shared" si="13"/>
        <v>0</v>
      </c>
      <c r="G157" s="105">
        <f t="shared" si="14"/>
        <v>0</v>
      </c>
    </row>
    <row r="158" spans="1:8" x14ac:dyDescent="0.35">
      <c r="A158" s="49">
        <v>155</v>
      </c>
      <c r="B158" s="49">
        <f>Questionnaire!Q180</f>
        <v>0</v>
      </c>
      <c r="C158" s="49" t="s">
        <v>493</v>
      </c>
      <c r="D158" s="58">
        <f t="shared" si="11"/>
        <v>0</v>
      </c>
      <c r="E158" s="58">
        <f t="shared" si="12"/>
        <v>0</v>
      </c>
      <c r="F158" s="97">
        <f t="shared" si="13"/>
        <v>0</v>
      </c>
      <c r="G158" s="105">
        <f t="shared" si="14"/>
        <v>0</v>
      </c>
    </row>
    <row r="159" spans="1:8" x14ac:dyDescent="0.35">
      <c r="A159" s="49">
        <v>156</v>
      </c>
      <c r="B159" s="49">
        <f>Questionnaire!Q181</f>
        <v>0</v>
      </c>
      <c r="C159" s="49" t="s">
        <v>493</v>
      </c>
      <c r="D159" s="58">
        <f t="shared" si="11"/>
        <v>0</v>
      </c>
      <c r="E159" s="58">
        <f t="shared" si="12"/>
        <v>0</v>
      </c>
      <c r="F159" s="97">
        <f t="shared" si="13"/>
        <v>0</v>
      </c>
      <c r="G159" s="105">
        <f t="shared" si="14"/>
        <v>0</v>
      </c>
    </row>
    <row r="160" spans="1:8" x14ac:dyDescent="0.35">
      <c r="A160" s="49">
        <v>157</v>
      </c>
      <c r="B160" s="49">
        <f>Questionnaire!Q182</f>
        <v>0</v>
      </c>
      <c r="C160" s="49" t="s">
        <v>493</v>
      </c>
      <c r="D160" s="58">
        <f t="shared" si="11"/>
        <v>0</v>
      </c>
      <c r="E160" s="58">
        <f t="shared" si="12"/>
        <v>0</v>
      </c>
      <c r="F160" s="97">
        <f t="shared" si="13"/>
        <v>0</v>
      </c>
      <c r="G160" s="105">
        <f t="shared" si="14"/>
        <v>0</v>
      </c>
    </row>
    <row r="161" spans="1:8" x14ac:dyDescent="0.35">
      <c r="A161" s="49">
        <v>158</v>
      </c>
      <c r="B161" s="49">
        <f>Questionnaire!Q183</f>
        <v>0</v>
      </c>
      <c r="C161" s="49" t="s">
        <v>493</v>
      </c>
      <c r="D161" s="58">
        <f t="shared" si="11"/>
        <v>0</v>
      </c>
      <c r="E161" s="58">
        <f t="shared" si="12"/>
        <v>0</v>
      </c>
      <c r="F161" s="97">
        <f t="shared" si="13"/>
        <v>0</v>
      </c>
      <c r="G161" s="105">
        <f t="shared" si="14"/>
        <v>0</v>
      </c>
    </row>
    <row r="162" spans="1:8" x14ac:dyDescent="0.35">
      <c r="A162" s="49">
        <v>159</v>
      </c>
      <c r="B162" s="49">
        <f>Questionnaire!Q184</f>
        <v>0</v>
      </c>
      <c r="C162" s="49" t="s">
        <v>493</v>
      </c>
      <c r="D162" s="58">
        <f t="shared" si="11"/>
        <v>0</v>
      </c>
      <c r="E162" s="58">
        <f t="shared" si="12"/>
        <v>0</v>
      </c>
      <c r="F162" s="97">
        <f t="shared" si="13"/>
        <v>0</v>
      </c>
      <c r="G162" s="105">
        <f t="shared" si="14"/>
        <v>0</v>
      </c>
    </row>
    <row r="163" spans="1:8" x14ac:dyDescent="0.35">
      <c r="A163" s="49">
        <v>160</v>
      </c>
      <c r="B163" s="49">
        <f>Questionnaire!Q185</f>
        <v>0</v>
      </c>
      <c r="C163" s="49" t="s">
        <v>493</v>
      </c>
      <c r="D163" s="58">
        <f t="shared" si="11"/>
        <v>0</v>
      </c>
      <c r="E163" s="58">
        <f t="shared" si="12"/>
        <v>0</v>
      </c>
      <c r="F163" s="97">
        <f t="shared" si="13"/>
        <v>0</v>
      </c>
      <c r="G163" s="105">
        <f t="shared" si="14"/>
        <v>0</v>
      </c>
    </row>
    <row r="164" spans="1:8" x14ac:dyDescent="0.35">
      <c r="A164" s="49">
        <v>161</v>
      </c>
      <c r="B164" s="49">
        <f>Questionnaire!Q186</f>
        <v>0</v>
      </c>
      <c r="C164" s="49" t="s">
        <v>493</v>
      </c>
      <c r="D164" s="58">
        <f t="shared" si="11"/>
        <v>0</v>
      </c>
      <c r="E164" s="58">
        <f t="shared" si="12"/>
        <v>0</v>
      </c>
      <c r="F164" s="97">
        <f t="shared" si="13"/>
        <v>0</v>
      </c>
      <c r="G164" s="105">
        <f t="shared" si="14"/>
        <v>0</v>
      </c>
    </row>
    <row r="165" spans="1:8" x14ac:dyDescent="0.35">
      <c r="A165" s="49">
        <v>162</v>
      </c>
      <c r="B165" s="49">
        <f>Questionnaire!Q187</f>
        <v>0</v>
      </c>
      <c r="C165" s="49" t="s">
        <v>493</v>
      </c>
      <c r="D165" s="58">
        <f t="shared" si="11"/>
        <v>0</v>
      </c>
      <c r="E165" s="58">
        <f t="shared" si="12"/>
        <v>0</v>
      </c>
      <c r="F165" s="97">
        <f t="shared" si="13"/>
        <v>0</v>
      </c>
      <c r="G165" s="105">
        <f t="shared" si="14"/>
        <v>0</v>
      </c>
    </row>
    <row r="166" spans="1:8" x14ac:dyDescent="0.35">
      <c r="A166" s="49">
        <v>163</v>
      </c>
      <c r="B166" s="49">
        <f>Questionnaire!Q188</f>
        <v>0</v>
      </c>
      <c r="C166" s="49" t="s">
        <v>493</v>
      </c>
      <c r="D166" s="58">
        <f t="shared" si="11"/>
        <v>0</v>
      </c>
      <c r="E166" s="58">
        <f t="shared" si="12"/>
        <v>0</v>
      </c>
      <c r="F166" s="97">
        <f t="shared" si="13"/>
        <v>0</v>
      </c>
      <c r="G166" s="105">
        <f t="shared" si="14"/>
        <v>0</v>
      </c>
    </row>
    <row r="167" spans="1:8" x14ac:dyDescent="0.35">
      <c r="A167" s="49">
        <v>164</v>
      </c>
      <c r="B167" s="49">
        <f>Questionnaire!Q189</f>
        <v>0</v>
      </c>
      <c r="C167" s="49" t="s">
        <v>493</v>
      </c>
      <c r="D167" s="58">
        <f t="shared" si="11"/>
        <v>0</v>
      </c>
      <c r="E167" s="58">
        <f t="shared" si="12"/>
        <v>0</v>
      </c>
      <c r="F167" s="97">
        <f t="shared" si="13"/>
        <v>0</v>
      </c>
      <c r="G167" s="105">
        <f t="shared" si="14"/>
        <v>0</v>
      </c>
    </row>
    <row r="168" spans="1:8" x14ac:dyDescent="0.35">
      <c r="A168" s="49">
        <v>165</v>
      </c>
      <c r="B168" s="49">
        <f>Questionnaire!Q190</f>
        <v>0</v>
      </c>
      <c r="C168" s="49" t="s">
        <v>493</v>
      </c>
      <c r="D168" s="58">
        <f t="shared" si="11"/>
        <v>0</v>
      </c>
      <c r="E168" s="58">
        <f t="shared" si="12"/>
        <v>0</v>
      </c>
      <c r="F168" s="97">
        <f t="shared" si="13"/>
        <v>0</v>
      </c>
      <c r="G168" s="105">
        <f t="shared" si="14"/>
        <v>0</v>
      </c>
    </row>
    <row r="169" spans="1:8" x14ac:dyDescent="0.35">
      <c r="A169" s="49">
        <v>166</v>
      </c>
      <c r="B169" s="49">
        <f>Questionnaire!Q191</f>
        <v>0</v>
      </c>
      <c r="C169" s="49" t="s">
        <v>493</v>
      </c>
      <c r="D169" s="58">
        <f t="shared" si="11"/>
        <v>0</v>
      </c>
      <c r="E169" s="58">
        <f t="shared" si="12"/>
        <v>0</v>
      </c>
      <c r="F169" s="97">
        <f t="shared" si="13"/>
        <v>0</v>
      </c>
      <c r="G169" s="105">
        <f t="shared" si="14"/>
        <v>0</v>
      </c>
      <c r="H169" s="98" t="s">
        <v>513</v>
      </c>
    </row>
    <row r="170" spans="1:8" x14ac:dyDescent="0.35">
      <c r="A170" s="49">
        <v>167</v>
      </c>
      <c r="B170" s="49">
        <f>Questionnaire!Q192</f>
        <v>0</v>
      </c>
      <c r="C170" s="49" t="s">
        <v>493</v>
      </c>
      <c r="D170" s="58">
        <f t="shared" si="11"/>
        <v>0</v>
      </c>
      <c r="E170" s="58">
        <f t="shared" si="12"/>
        <v>0</v>
      </c>
      <c r="F170" s="97">
        <f t="shared" si="13"/>
        <v>0</v>
      </c>
      <c r="G170" s="105">
        <f t="shared" si="14"/>
        <v>0</v>
      </c>
      <c r="H170" s="64">
        <f>SUM(D155:F170)</f>
        <v>0</v>
      </c>
    </row>
    <row r="171" spans="1:8" x14ac:dyDescent="0.35">
      <c r="A171" s="43">
        <v>168</v>
      </c>
      <c r="B171" s="43">
        <f>Questionnaire!Q193</f>
        <v>0</v>
      </c>
      <c r="C171" s="43" t="s">
        <v>494</v>
      </c>
      <c r="D171" s="53">
        <f t="shared" si="11"/>
        <v>0</v>
      </c>
      <c r="E171" s="53">
        <f t="shared" si="12"/>
        <v>0</v>
      </c>
      <c r="F171" s="92">
        <f t="shared" si="13"/>
        <v>0</v>
      </c>
      <c r="G171" s="100">
        <f t="shared" si="14"/>
        <v>0</v>
      </c>
    </row>
    <row r="172" spans="1:8" x14ac:dyDescent="0.35">
      <c r="A172" s="43">
        <v>169</v>
      </c>
      <c r="B172" s="43">
        <f>Questionnaire!Q194</f>
        <v>0</v>
      </c>
      <c r="C172" s="43" t="s">
        <v>494</v>
      </c>
      <c r="D172" s="53">
        <f t="shared" si="11"/>
        <v>0</v>
      </c>
      <c r="E172" s="53">
        <f t="shared" si="12"/>
        <v>0</v>
      </c>
      <c r="F172" s="92">
        <f t="shared" si="13"/>
        <v>0</v>
      </c>
      <c r="G172" s="100">
        <f t="shared" si="14"/>
        <v>0</v>
      </c>
    </row>
    <row r="173" spans="1:8" x14ac:dyDescent="0.35">
      <c r="A173" s="43">
        <v>170</v>
      </c>
      <c r="B173" s="43">
        <f>Questionnaire!Q195</f>
        <v>0</v>
      </c>
      <c r="C173" s="43" t="s">
        <v>494</v>
      </c>
      <c r="D173" s="53">
        <f t="shared" si="11"/>
        <v>0</v>
      </c>
      <c r="E173" s="53">
        <f t="shared" si="12"/>
        <v>0</v>
      </c>
      <c r="F173" s="92">
        <f t="shared" si="13"/>
        <v>0</v>
      </c>
      <c r="G173" s="100">
        <f t="shared" si="14"/>
        <v>0</v>
      </c>
    </row>
    <row r="174" spans="1:8" x14ac:dyDescent="0.35">
      <c r="A174" s="43">
        <v>171</v>
      </c>
      <c r="B174" s="43">
        <f>Questionnaire!Q196</f>
        <v>0</v>
      </c>
      <c r="C174" s="43" t="s">
        <v>494</v>
      </c>
      <c r="D174" s="53">
        <f t="shared" si="11"/>
        <v>0</v>
      </c>
      <c r="E174" s="53">
        <f t="shared" si="12"/>
        <v>0</v>
      </c>
      <c r="F174" s="92">
        <f t="shared" si="13"/>
        <v>0</v>
      </c>
      <c r="G174" s="100">
        <f t="shared" si="14"/>
        <v>0</v>
      </c>
    </row>
    <row r="175" spans="1:8" x14ac:dyDescent="0.35">
      <c r="A175" s="43">
        <v>172</v>
      </c>
      <c r="B175" s="43">
        <f>Questionnaire!Q197</f>
        <v>0</v>
      </c>
      <c r="C175" s="43" t="s">
        <v>494</v>
      </c>
      <c r="D175" s="53">
        <f t="shared" si="11"/>
        <v>0</v>
      </c>
      <c r="E175" s="53">
        <f t="shared" si="12"/>
        <v>0</v>
      </c>
      <c r="F175" s="92">
        <f t="shared" si="13"/>
        <v>0</v>
      </c>
      <c r="G175" s="100">
        <f t="shared" si="14"/>
        <v>0</v>
      </c>
    </row>
    <row r="176" spans="1:8" x14ac:dyDescent="0.35">
      <c r="A176" s="43">
        <v>173</v>
      </c>
      <c r="B176" s="43">
        <f>Questionnaire!Q198</f>
        <v>0</v>
      </c>
      <c r="C176" s="43" t="s">
        <v>494</v>
      </c>
      <c r="D176" s="53">
        <f t="shared" si="11"/>
        <v>0</v>
      </c>
      <c r="E176" s="53">
        <f t="shared" si="12"/>
        <v>0</v>
      </c>
      <c r="F176" s="92">
        <f t="shared" si="13"/>
        <v>0</v>
      </c>
      <c r="G176" s="100">
        <f t="shared" si="14"/>
        <v>0</v>
      </c>
    </row>
    <row r="177" spans="1:8" x14ac:dyDescent="0.35">
      <c r="A177" s="43">
        <v>174</v>
      </c>
      <c r="B177" s="43">
        <f>Questionnaire!Q199</f>
        <v>0</v>
      </c>
      <c r="C177" s="43" t="s">
        <v>494</v>
      </c>
      <c r="D177" s="53">
        <f t="shared" si="11"/>
        <v>0</v>
      </c>
      <c r="E177" s="53">
        <f t="shared" si="12"/>
        <v>0</v>
      </c>
      <c r="F177" s="92">
        <f t="shared" si="13"/>
        <v>0</v>
      </c>
      <c r="G177" s="100">
        <f t="shared" si="14"/>
        <v>0</v>
      </c>
    </row>
    <row r="178" spans="1:8" x14ac:dyDescent="0.35">
      <c r="A178" s="43">
        <v>175</v>
      </c>
      <c r="B178" s="43">
        <f>Questionnaire!Q200</f>
        <v>0</v>
      </c>
      <c r="C178" s="43" t="s">
        <v>494</v>
      </c>
      <c r="D178" s="53">
        <f t="shared" si="11"/>
        <v>0</v>
      </c>
      <c r="E178" s="53">
        <f t="shared" si="12"/>
        <v>0</v>
      </c>
      <c r="F178" s="92">
        <f t="shared" si="13"/>
        <v>0</v>
      </c>
      <c r="G178" s="100">
        <f t="shared" si="14"/>
        <v>0</v>
      </c>
    </row>
    <row r="179" spans="1:8" x14ac:dyDescent="0.35">
      <c r="A179" s="43">
        <v>176</v>
      </c>
      <c r="B179" s="43">
        <f>Questionnaire!Q201</f>
        <v>0</v>
      </c>
      <c r="C179" s="43" t="s">
        <v>494</v>
      </c>
      <c r="D179" s="53">
        <f t="shared" si="11"/>
        <v>0</v>
      </c>
      <c r="E179" s="53">
        <f t="shared" si="12"/>
        <v>0</v>
      </c>
      <c r="F179" s="92">
        <f t="shared" si="13"/>
        <v>0</v>
      </c>
      <c r="G179" s="100">
        <f t="shared" si="14"/>
        <v>0</v>
      </c>
    </row>
    <row r="180" spans="1:8" x14ac:dyDescent="0.35">
      <c r="A180" s="43">
        <v>177</v>
      </c>
      <c r="B180" s="43">
        <f>Questionnaire!Q202</f>
        <v>0</v>
      </c>
      <c r="C180" s="43" t="s">
        <v>494</v>
      </c>
      <c r="D180" s="53">
        <f t="shared" si="11"/>
        <v>0</v>
      </c>
      <c r="E180" s="53">
        <f t="shared" si="12"/>
        <v>0</v>
      </c>
      <c r="F180" s="92">
        <f t="shared" si="13"/>
        <v>0</v>
      </c>
      <c r="G180" s="100">
        <f t="shared" si="14"/>
        <v>0</v>
      </c>
      <c r="H180" s="98" t="s">
        <v>514</v>
      </c>
    </row>
    <row r="181" spans="1:8" x14ac:dyDescent="0.35">
      <c r="A181" s="43">
        <v>178</v>
      </c>
      <c r="B181" s="43">
        <f>Questionnaire!Q203</f>
        <v>0</v>
      </c>
      <c r="C181" s="43" t="s">
        <v>494</v>
      </c>
      <c r="D181" s="53">
        <f t="shared" si="11"/>
        <v>0</v>
      </c>
      <c r="E181" s="53">
        <f t="shared" si="12"/>
        <v>0</v>
      </c>
      <c r="F181" s="92">
        <f t="shared" si="13"/>
        <v>0</v>
      </c>
      <c r="G181" s="100">
        <f t="shared" si="14"/>
        <v>0</v>
      </c>
      <c r="H181" s="59">
        <f>SUM(D171:F181)</f>
        <v>0</v>
      </c>
    </row>
    <row r="182" spans="1:8" x14ac:dyDescent="0.35">
      <c r="A182" s="44">
        <v>179</v>
      </c>
      <c r="B182" s="44">
        <f>Questionnaire!Q204</f>
        <v>0</v>
      </c>
      <c r="C182" s="51" t="s">
        <v>495</v>
      </c>
      <c r="D182" s="54">
        <f t="shared" si="11"/>
        <v>0</v>
      </c>
      <c r="E182" s="54">
        <f t="shared" si="12"/>
        <v>0</v>
      </c>
      <c r="F182" s="93">
        <f t="shared" si="13"/>
        <v>0</v>
      </c>
      <c r="G182" s="101">
        <f t="shared" si="14"/>
        <v>0</v>
      </c>
    </row>
    <row r="183" spans="1:8" x14ac:dyDescent="0.35">
      <c r="A183" s="44">
        <v>180</v>
      </c>
      <c r="B183" s="44">
        <f>Questionnaire!Q205</f>
        <v>0</v>
      </c>
      <c r="C183" s="51" t="s">
        <v>495</v>
      </c>
      <c r="D183" s="54">
        <f t="shared" si="11"/>
        <v>0</v>
      </c>
      <c r="E183" s="54">
        <f t="shared" si="12"/>
        <v>0</v>
      </c>
      <c r="F183" s="93">
        <f t="shared" si="13"/>
        <v>0</v>
      </c>
      <c r="G183" s="101">
        <f t="shared" si="14"/>
        <v>0</v>
      </c>
    </row>
    <row r="184" spans="1:8" x14ac:dyDescent="0.35">
      <c r="A184" s="44">
        <v>181</v>
      </c>
      <c r="B184" s="44">
        <f>Questionnaire!Q206</f>
        <v>0</v>
      </c>
      <c r="C184" s="51" t="s">
        <v>495</v>
      </c>
      <c r="D184" s="54">
        <f t="shared" si="11"/>
        <v>0</v>
      </c>
      <c r="E184" s="54">
        <f t="shared" si="12"/>
        <v>0</v>
      </c>
      <c r="F184" s="93">
        <f t="shared" si="13"/>
        <v>0</v>
      </c>
      <c r="G184" s="101">
        <f t="shared" si="14"/>
        <v>0</v>
      </c>
    </row>
    <row r="185" spans="1:8" x14ac:dyDescent="0.35">
      <c r="A185" s="44">
        <v>182</v>
      </c>
      <c r="B185" s="44">
        <f>Questionnaire!Q207</f>
        <v>0</v>
      </c>
      <c r="C185" s="51" t="s">
        <v>495</v>
      </c>
      <c r="D185" s="54">
        <f t="shared" si="11"/>
        <v>0</v>
      </c>
      <c r="E185" s="54">
        <f t="shared" si="12"/>
        <v>0</v>
      </c>
      <c r="F185" s="93">
        <f t="shared" si="13"/>
        <v>0</v>
      </c>
      <c r="G185" s="101">
        <f t="shared" si="14"/>
        <v>0</v>
      </c>
    </row>
    <row r="186" spans="1:8" x14ac:dyDescent="0.35">
      <c r="A186" s="44">
        <v>183</v>
      </c>
      <c r="B186" s="44">
        <f>Questionnaire!Q208</f>
        <v>0</v>
      </c>
      <c r="C186" s="51" t="s">
        <v>495</v>
      </c>
      <c r="D186" s="54">
        <f t="shared" si="11"/>
        <v>0</v>
      </c>
      <c r="E186" s="54">
        <f t="shared" si="12"/>
        <v>0</v>
      </c>
      <c r="F186" s="93">
        <f t="shared" si="13"/>
        <v>0</v>
      </c>
      <c r="G186" s="101">
        <f t="shared" si="14"/>
        <v>0</v>
      </c>
    </row>
    <row r="187" spans="1:8" x14ac:dyDescent="0.35">
      <c r="A187" s="44">
        <v>184</v>
      </c>
      <c r="B187" s="44">
        <f>Questionnaire!Q209</f>
        <v>0</v>
      </c>
      <c r="C187" s="51" t="s">
        <v>495</v>
      </c>
      <c r="D187" s="54">
        <f t="shared" si="11"/>
        <v>0</v>
      </c>
      <c r="E187" s="54">
        <f t="shared" si="12"/>
        <v>0</v>
      </c>
      <c r="F187" s="93">
        <f t="shared" si="13"/>
        <v>0</v>
      </c>
      <c r="G187" s="101">
        <f t="shared" si="14"/>
        <v>0</v>
      </c>
    </row>
    <row r="188" spans="1:8" x14ac:dyDescent="0.35">
      <c r="A188" s="44">
        <v>185</v>
      </c>
      <c r="B188" s="44">
        <f>Questionnaire!Q210</f>
        <v>0</v>
      </c>
      <c r="C188" s="51" t="s">
        <v>495</v>
      </c>
      <c r="D188" s="54">
        <f t="shared" si="11"/>
        <v>0</v>
      </c>
      <c r="E188" s="54">
        <f t="shared" si="12"/>
        <v>0</v>
      </c>
      <c r="F188" s="93">
        <f t="shared" si="13"/>
        <v>0</v>
      </c>
      <c r="G188" s="101">
        <f t="shared" si="14"/>
        <v>0</v>
      </c>
    </row>
    <row r="189" spans="1:8" x14ac:dyDescent="0.35">
      <c r="A189" s="44">
        <v>186</v>
      </c>
      <c r="B189" s="44">
        <f>Questionnaire!Q211</f>
        <v>0</v>
      </c>
      <c r="C189" s="51" t="s">
        <v>495</v>
      </c>
      <c r="D189" s="54">
        <f t="shared" si="11"/>
        <v>0</v>
      </c>
      <c r="E189" s="54">
        <f t="shared" si="12"/>
        <v>0</v>
      </c>
      <c r="F189" s="93">
        <f t="shared" si="13"/>
        <v>0</v>
      </c>
      <c r="G189" s="101">
        <f t="shared" si="14"/>
        <v>0</v>
      </c>
    </row>
    <row r="190" spans="1:8" x14ac:dyDescent="0.35">
      <c r="A190" s="44">
        <v>187</v>
      </c>
      <c r="B190" s="44">
        <f>Questionnaire!Q212</f>
        <v>0</v>
      </c>
      <c r="C190" s="51" t="s">
        <v>495</v>
      </c>
      <c r="D190" s="54">
        <f t="shared" si="11"/>
        <v>0</v>
      </c>
      <c r="E190" s="54">
        <f t="shared" si="12"/>
        <v>0</v>
      </c>
      <c r="F190" s="93">
        <f t="shared" si="13"/>
        <v>0</v>
      </c>
      <c r="G190" s="101">
        <f t="shared" si="14"/>
        <v>0</v>
      </c>
    </row>
    <row r="191" spans="1:8" x14ac:dyDescent="0.35">
      <c r="A191" s="44">
        <v>188</v>
      </c>
      <c r="B191" s="44">
        <f>Questionnaire!Q213</f>
        <v>0</v>
      </c>
      <c r="C191" s="51" t="s">
        <v>495</v>
      </c>
      <c r="D191" s="54">
        <f t="shared" si="11"/>
        <v>0</v>
      </c>
      <c r="E191" s="54">
        <f t="shared" si="12"/>
        <v>0</v>
      </c>
      <c r="F191" s="93">
        <f t="shared" si="13"/>
        <v>0</v>
      </c>
      <c r="G191" s="101">
        <f t="shared" si="14"/>
        <v>0</v>
      </c>
    </row>
    <row r="192" spans="1:8" x14ac:dyDescent="0.35">
      <c r="A192" s="44">
        <v>189</v>
      </c>
      <c r="B192" s="44">
        <f>Questionnaire!Q214</f>
        <v>0</v>
      </c>
      <c r="C192" s="51" t="s">
        <v>495</v>
      </c>
      <c r="D192" s="54">
        <f t="shared" si="11"/>
        <v>0</v>
      </c>
      <c r="E192" s="54">
        <f t="shared" si="12"/>
        <v>0</v>
      </c>
      <c r="F192" s="93">
        <f t="shared" si="13"/>
        <v>0</v>
      </c>
      <c r="G192" s="101">
        <f t="shared" si="14"/>
        <v>0</v>
      </c>
    </row>
    <row r="193" spans="1:8" x14ac:dyDescent="0.35">
      <c r="A193" s="44">
        <v>190</v>
      </c>
      <c r="B193" s="44">
        <f>Questionnaire!Q215</f>
        <v>0</v>
      </c>
      <c r="C193" s="51" t="s">
        <v>495</v>
      </c>
      <c r="D193" s="54">
        <f t="shared" si="11"/>
        <v>0</v>
      </c>
      <c r="E193" s="54">
        <f t="shared" si="12"/>
        <v>0</v>
      </c>
      <c r="F193" s="93">
        <f t="shared" si="13"/>
        <v>0</v>
      </c>
      <c r="G193" s="101">
        <f t="shared" si="14"/>
        <v>0</v>
      </c>
    </row>
    <row r="194" spans="1:8" x14ac:dyDescent="0.35">
      <c r="A194" s="44">
        <v>191</v>
      </c>
      <c r="B194" s="44">
        <f>Questionnaire!Q216</f>
        <v>0</v>
      </c>
      <c r="C194" s="51" t="s">
        <v>495</v>
      </c>
      <c r="D194" s="54">
        <f t="shared" si="11"/>
        <v>0</v>
      </c>
      <c r="E194" s="54">
        <f t="shared" si="12"/>
        <v>0</v>
      </c>
      <c r="F194" s="93">
        <f t="shared" si="13"/>
        <v>0</v>
      </c>
      <c r="G194" s="101">
        <f t="shared" si="14"/>
        <v>0</v>
      </c>
    </row>
    <row r="195" spans="1:8" x14ac:dyDescent="0.35">
      <c r="A195" s="44">
        <v>192</v>
      </c>
      <c r="B195" s="44">
        <f>Questionnaire!Q217</f>
        <v>0</v>
      </c>
      <c r="C195" s="51" t="s">
        <v>495</v>
      </c>
      <c r="D195" s="54">
        <f t="shared" si="11"/>
        <v>0</v>
      </c>
      <c r="E195" s="54">
        <f t="shared" si="12"/>
        <v>0</v>
      </c>
      <c r="F195" s="93">
        <f t="shared" si="13"/>
        <v>0</v>
      </c>
      <c r="G195" s="101">
        <f t="shared" si="14"/>
        <v>0</v>
      </c>
      <c r="H195" s="98" t="s">
        <v>515</v>
      </c>
    </row>
    <row r="196" spans="1:8" x14ac:dyDescent="0.35">
      <c r="A196" s="44">
        <v>193</v>
      </c>
      <c r="B196" s="44">
        <f>Questionnaire!Q218</f>
        <v>0</v>
      </c>
      <c r="C196" s="51" t="s">
        <v>495</v>
      </c>
      <c r="D196" s="54">
        <f t="shared" ref="D196:D235" si="15">IF(B196=4,4,0)</f>
        <v>0</v>
      </c>
      <c r="E196" s="54">
        <f t="shared" ref="E196:E235" si="16">IF(B196=5,5,0)</f>
        <v>0</v>
      </c>
      <c r="F196" s="93">
        <f t="shared" ref="F196:F235" si="17">IF(B196=6,6,0)</f>
        <v>0</v>
      </c>
      <c r="G196" s="101">
        <f t="shared" si="14"/>
        <v>0</v>
      </c>
      <c r="H196" s="60">
        <f>SUM(D182:F196)</f>
        <v>0</v>
      </c>
    </row>
    <row r="197" spans="1:8" x14ac:dyDescent="0.35">
      <c r="A197" s="45">
        <v>194</v>
      </c>
      <c r="B197" s="45">
        <f>Questionnaire!Q219</f>
        <v>0</v>
      </c>
      <c r="C197" s="45" t="s">
        <v>496</v>
      </c>
      <c r="D197" s="55">
        <f t="shared" si="15"/>
        <v>0</v>
      </c>
      <c r="E197" s="55">
        <f t="shared" si="16"/>
        <v>0</v>
      </c>
      <c r="F197" s="94">
        <f t="shared" si="17"/>
        <v>0</v>
      </c>
      <c r="G197" s="102">
        <f t="shared" si="14"/>
        <v>0</v>
      </c>
    </row>
    <row r="198" spans="1:8" x14ac:dyDescent="0.35">
      <c r="A198" s="45">
        <v>195</v>
      </c>
      <c r="B198" s="45">
        <f>Questionnaire!Q220</f>
        <v>0</v>
      </c>
      <c r="C198" s="45" t="s">
        <v>496</v>
      </c>
      <c r="D198" s="55">
        <f t="shared" si="15"/>
        <v>0</v>
      </c>
      <c r="E198" s="55">
        <f t="shared" si="16"/>
        <v>0</v>
      </c>
      <c r="F198" s="94">
        <f t="shared" si="17"/>
        <v>0</v>
      </c>
      <c r="G198" s="102">
        <f t="shared" si="14"/>
        <v>0</v>
      </c>
    </row>
    <row r="199" spans="1:8" x14ac:dyDescent="0.35">
      <c r="A199" s="45">
        <v>196</v>
      </c>
      <c r="B199" s="45">
        <f>Questionnaire!Q221</f>
        <v>0</v>
      </c>
      <c r="C199" s="45" t="s">
        <v>496</v>
      </c>
      <c r="D199" s="55">
        <f t="shared" si="15"/>
        <v>0</v>
      </c>
      <c r="E199" s="55">
        <f t="shared" si="16"/>
        <v>0</v>
      </c>
      <c r="F199" s="94">
        <f t="shared" si="17"/>
        <v>0</v>
      </c>
      <c r="G199" s="102">
        <f t="shared" si="14"/>
        <v>0</v>
      </c>
    </row>
    <row r="200" spans="1:8" x14ac:dyDescent="0.35">
      <c r="A200" s="45">
        <v>197</v>
      </c>
      <c r="B200" s="45">
        <f>Questionnaire!Q222</f>
        <v>0</v>
      </c>
      <c r="C200" s="45" t="s">
        <v>496</v>
      </c>
      <c r="D200" s="55">
        <f t="shared" si="15"/>
        <v>0</v>
      </c>
      <c r="E200" s="55">
        <f t="shared" si="16"/>
        <v>0</v>
      </c>
      <c r="F200" s="94">
        <f t="shared" si="17"/>
        <v>0</v>
      </c>
      <c r="G200" s="102">
        <f t="shared" si="14"/>
        <v>0</v>
      </c>
    </row>
    <row r="201" spans="1:8" x14ac:dyDescent="0.35">
      <c r="A201" s="45">
        <v>198</v>
      </c>
      <c r="B201" s="45">
        <f>Questionnaire!Q223</f>
        <v>0</v>
      </c>
      <c r="C201" s="45" t="s">
        <v>496</v>
      </c>
      <c r="D201" s="55">
        <f t="shared" si="15"/>
        <v>0</v>
      </c>
      <c r="E201" s="55">
        <f t="shared" si="16"/>
        <v>0</v>
      </c>
      <c r="F201" s="94">
        <f t="shared" si="17"/>
        <v>0</v>
      </c>
      <c r="G201" s="102">
        <f t="shared" si="14"/>
        <v>0</v>
      </c>
    </row>
    <row r="202" spans="1:8" x14ac:dyDescent="0.35">
      <c r="A202" s="45">
        <v>199</v>
      </c>
      <c r="B202" s="45">
        <f>Questionnaire!Q224</f>
        <v>0</v>
      </c>
      <c r="C202" s="45" t="s">
        <v>496</v>
      </c>
      <c r="D202" s="55">
        <f t="shared" si="15"/>
        <v>0</v>
      </c>
      <c r="E202" s="55">
        <f t="shared" si="16"/>
        <v>0</v>
      </c>
      <c r="F202" s="94">
        <f t="shared" si="17"/>
        <v>0</v>
      </c>
      <c r="G202" s="102">
        <f t="shared" si="14"/>
        <v>0</v>
      </c>
    </row>
    <row r="203" spans="1:8" x14ac:dyDescent="0.35">
      <c r="A203" s="45">
        <v>200</v>
      </c>
      <c r="B203" s="45">
        <f>Questionnaire!Q225</f>
        <v>0</v>
      </c>
      <c r="C203" s="45" t="s">
        <v>496</v>
      </c>
      <c r="D203" s="55">
        <f t="shared" si="15"/>
        <v>0</v>
      </c>
      <c r="E203" s="55">
        <f t="shared" si="16"/>
        <v>0</v>
      </c>
      <c r="F203" s="94">
        <f t="shared" si="17"/>
        <v>0</v>
      </c>
      <c r="G203" s="102">
        <f t="shared" si="14"/>
        <v>0</v>
      </c>
    </row>
    <row r="204" spans="1:8" x14ac:dyDescent="0.35">
      <c r="A204" s="45">
        <v>201</v>
      </c>
      <c r="B204" s="45">
        <f>Questionnaire!Q226</f>
        <v>0</v>
      </c>
      <c r="C204" s="45" t="s">
        <v>496</v>
      </c>
      <c r="D204" s="55">
        <f t="shared" si="15"/>
        <v>0</v>
      </c>
      <c r="E204" s="55">
        <f t="shared" si="16"/>
        <v>0</v>
      </c>
      <c r="F204" s="94">
        <f t="shared" si="17"/>
        <v>0</v>
      </c>
      <c r="G204" s="102">
        <f t="shared" ref="G204:G235" si="18">IF(B204&gt;4,1,0)</f>
        <v>0</v>
      </c>
    </row>
    <row r="205" spans="1:8" x14ac:dyDescent="0.35">
      <c r="A205" s="45">
        <v>202</v>
      </c>
      <c r="B205" s="45">
        <f>Questionnaire!Q227</f>
        <v>0</v>
      </c>
      <c r="C205" s="45" t="s">
        <v>496</v>
      </c>
      <c r="D205" s="55">
        <f t="shared" si="15"/>
        <v>0</v>
      </c>
      <c r="E205" s="55">
        <f t="shared" si="16"/>
        <v>0</v>
      </c>
      <c r="F205" s="94">
        <f t="shared" si="17"/>
        <v>0</v>
      </c>
      <c r="G205" s="102">
        <f t="shared" si="18"/>
        <v>0</v>
      </c>
    </row>
    <row r="206" spans="1:8" x14ac:dyDescent="0.35">
      <c r="A206" s="45">
        <v>203</v>
      </c>
      <c r="B206" s="45">
        <f>Questionnaire!Q228</f>
        <v>0</v>
      </c>
      <c r="C206" s="45" t="s">
        <v>496</v>
      </c>
      <c r="D206" s="55">
        <f t="shared" si="15"/>
        <v>0</v>
      </c>
      <c r="E206" s="55">
        <f t="shared" si="16"/>
        <v>0</v>
      </c>
      <c r="F206" s="94">
        <f t="shared" si="17"/>
        <v>0</v>
      </c>
      <c r="G206" s="102">
        <f t="shared" si="18"/>
        <v>0</v>
      </c>
    </row>
    <row r="207" spans="1:8" x14ac:dyDescent="0.35">
      <c r="A207" s="45">
        <v>204</v>
      </c>
      <c r="B207" s="45">
        <f>Questionnaire!Q229</f>
        <v>0</v>
      </c>
      <c r="C207" s="45" t="s">
        <v>496</v>
      </c>
      <c r="D207" s="55">
        <f t="shared" si="15"/>
        <v>0</v>
      </c>
      <c r="E207" s="55">
        <f t="shared" si="16"/>
        <v>0</v>
      </c>
      <c r="F207" s="94">
        <f t="shared" si="17"/>
        <v>0</v>
      </c>
      <c r="G207" s="102">
        <f t="shared" si="18"/>
        <v>0</v>
      </c>
    </row>
    <row r="208" spans="1:8" x14ac:dyDescent="0.35">
      <c r="A208" s="45">
        <v>205</v>
      </c>
      <c r="B208" s="45">
        <f>Questionnaire!Q230</f>
        <v>0</v>
      </c>
      <c r="C208" s="45" t="s">
        <v>496</v>
      </c>
      <c r="D208" s="55">
        <f t="shared" si="15"/>
        <v>0</v>
      </c>
      <c r="E208" s="55">
        <f t="shared" si="16"/>
        <v>0</v>
      </c>
      <c r="F208" s="94">
        <f t="shared" si="17"/>
        <v>0</v>
      </c>
      <c r="G208" s="102">
        <f t="shared" si="18"/>
        <v>0</v>
      </c>
    </row>
    <row r="209" spans="1:8" x14ac:dyDescent="0.35">
      <c r="A209" s="45">
        <v>206</v>
      </c>
      <c r="B209" s="45">
        <f>Questionnaire!Q231</f>
        <v>0</v>
      </c>
      <c r="C209" s="45" t="s">
        <v>496</v>
      </c>
      <c r="D209" s="55">
        <f t="shared" si="15"/>
        <v>0</v>
      </c>
      <c r="E209" s="55">
        <f t="shared" si="16"/>
        <v>0</v>
      </c>
      <c r="F209" s="94">
        <f t="shared" si="17"/>
        <v>0</v>
      </c>
      <c r="G209" s="102">
        <f t="shared" si="18"/>
        <v>0</v>
      </c>
      <c r="H209" s="98" t="s">
        <v>516</v>
      </c>
    </row>
    <row r="210" spans="1:8" x14ac:dyDescent="0.35">
      <c r="A210" s="45">
        <v>207</v>
      </c>
      <c r="B210" s="45">
        <f>Questionnaire!Q232</f>
        <v>0</v>
      </c>
      <c r="C210" s="45" t="s">
        <v>496</v>
      </c>
      <c r="D210" s="55">
        <f t="shared" si="15"/>
        <v>0</v>
      </c>
      <c r="E210" s="55">
        <f t="shared" si="16"/>
        <v>0</v>
      </c>
      <c r="F210" s="94">
        <f t="shared" si="17"/>
        <v>0</v>
      </c>
      <c r="G210" s="102">
        <f t="shared" si="18"/>
        <v>0</v>
      </c>
      <c r="H210" s="61">
        <f>SUM(D197:F210)</f>
        <v>0</v>
      </c>
    </row>
    <row r="211" spans="1:8" x14ac:dyDescent="0.35">
      <c r="A211" s="47">
        <v>208</v>
      </c>
      <c r="B211" s="47">
        <f>Questionnaire!Q233</f>
        <v>0</v>
      </c>
      <c r="C211" s="47" t="s">
        <v>497</v>
      </c>
      <c r="D211" s="56">
        <f t="shared" si="15"/>
        <v>0</v>
      </c>
      <c r="E211" s="56">
        <f t="shared" si="16"/>
        <v>0</v>
      </c>
      <c r="F211" s="95">
        <f t="shared" si="17"/>
        <v>0</v>
      </c>
      <c r="G211" s="103">
        <f t="shared" si="18"/>
        <v>0</v>
      </c>
    </row>
    <row r="212" spans="1:8" x14ac:dyDescent="0.35">
      <c r="A212" s="47">
        <v>209</v>
      </c>
      <c r="B212" s="47">
        <f>Questionnaire!Q234</f>
        <v>0</v>
      </c>
      <c r="C212" s="47" t="s">
        <v>497</v>
      </c>
      <c r="D212" s="56">
        <f t="shared" si="15"/>
        <v>0</v>
      </c>
      <c r="E212" s="56">
        <f t="shared" si="16"/>
        <v>0</v>
      </c>
      <c r="F212" s="95">
        <f t="shared" si="17"/>
        <v>0</v>
      </c>
      <c r="G212" s="103">
        <f t="shared" si="18"/>
        <v>0</v>
      </c>
    </row>
    <row r="213" spans="1:8" x14ac:dyDescent="0.35">
      <c r="A213" s="47">
        <v>210</v>
      </c>
      <c r="B213" s="47">
        <f>Questionnaire!Q235</f>
        <v>0</v>
      </c>
      <c r="C213" s="47" t="s">
        <v>497</v>
      </c>
      <c r="D213" s="56">
        <f t="shared" si="15"/>
        <v>0</v>
      </c>
      <c r="E213" s="56">
        <f t="shared" si="16"/>
        <v>0</v>
      </c>
      <c r="F213" s="95">
        <f t="shared" si="17"/>
        <v>0</v>
      </c>
      <c r="G213" s="103">
        <f t="shared" si="18"/>
        <v>0</v>
      </c>
    </row>
    <row r="214" spans="1:8" x14ac:dyDescent="0.35">
      <c r="A214" s="47">
        <v>211</v>
      </c>
      <c r="B214" s="47">
        <f>Questionnaire!Q236</f>
        <v>0</v>
      </c>
      <c r="C214" s="47" t="s">
        <v>497</v>
      </c>
      <c r="D214" s="56">
        <f t="shared" si="15"/>
        <v>0</v>
      </c>
      <c r="E214" s="56">
        <f t="shared" si="16"/>
        <v>0</v>
      </c>
      <c r="F214" s="95">
        <f t="shared" si="17"/>
        <v>0</v>
      </c>
      <c r="G214" s="103">
        <f t="shared" si="18"/>
        <v>0</v>
      </c>
    </row>
    <row r="215" spans="1:8" x14ac:dyDescent="0.35">
      <c r="A215" s="47">
        <v>212</v>
      </c>
      <c r="B215" s="47">
        <f>Questionnaire!Q237</f>
        <v>0</v>
      </c>
      <c r="C215" s="47" t="s">
        <v>497</v>
      </c>
      <c r="D215" s="56">
        <f t="shared" si="15"/>
        <v>0</v>
      </c>
      <c r="E215" s="56">
        <f t="shared" si="16"/>
        <v>0</v>
      </c>
      <c r="F215" s="95">
        <f t="shared" si="17"/>
        <v>0</v>
      </c>
      <c r="G215" s="103">
        <f t="shared" si="18"/>
        <v>0</v>
      </c>
    </row>
    <row r="216" spans="1:8" x14ac:dyDescent="0.35">
      <c r="A216" s="47">
        <v>213</v>
      </c>
      <c r="B216" s="47">
        <f>Questionnaire!Q238</f>
        <v>0</v>
      </c>
      <c r="C216" s="47" t="s">
        <v>497</v>
      </c>
      <c r="D216" s="56">
        <f t="shared" si="15"/>
        <v>0</v>
      </c>
      <c r="E216" s="56">
        <f t="shared" si="16"/>
        <v>0</v>
      </c>
      <c r="F216" s="95">
        <f t="shared" si="17"/>
        <v>0</v>
      </c>
      <c r="G216" s="103">
        <f t="shared" si="18"/>
        <v>0</v>
      </c>
    </row>
    <row r="217" spans="1:8" x14ac:dyDescent="0.35">
      <c r="A217" s="47">
        <v>214</v>
      </c>
      <c r="B217" s="47">
        <f>Questionnaire!Q239</f>
        <v>0</v>
      </c>
      <c r="C217" s="47" t="s">
        <v>497</v>
      </c>
      <c r="D217" s="56">
        <f t="shared" si="15"/>
        <v>0</v>
      </c>
      <c r="E217" s="56">
        <f t="shared" si="16"/>
        <v>0</v>
      </c>
      <c r="F217" s="95">
        <f t="shared" si="17"/>
        <v>0</v>
      </c>
      <c r="G217" s="103">
        <f t="shared" si="18"/>
        <v>0</v>
      </c>
    </row>
    <row r="218" spans="1:8" x14ac:dyDescent="0.35">
      <c r="A218" s="47">
        <v>215</v>
      </c>
      <c r="B218" s="47">
        <f>Questionnaire!Q240</f>
        <v>0</v>
      </c>
      <c r="C218" s="47" t="s">
        <v>497</v>
      </c>
      <c r="D218" s="56">
        <f t="shared" si="15"/>
        <v>0</v>
      </c>
      <c r="E218" s="56">
        <f t="shared" si="16"/>
        <v>0</v>
      </c>
      <c r="F218" s="95">
        <f t="shared" si="17"/>
        <v>0</v>
      </c>
      <c r="G218" s="103">
        <f t="shared" si="18"/>
        <v>0</v>
      </c>
    </row>
    <row r="219" spans="1:8" x14ac:dyDescent="0.35">
      <c r="A219" s="47">
        <v>216</v>
      </c>
      <c r="B219" s="47">
        <f>Questionnaire!Q241</f>
        <v>0</v>
      </c>
      <c r="C219" s="47" t="s">
        <v>497</v>
      </c>
      <c r="D219" s="56">
        <f t="shared" si="15"/>
        <v>0</v>
      </c>
      <c r="E219" s="56">
        <f t="shared" si="16"/>
        <v>0</v>
      </c>
      <c r="F219" s="95">
        <f t="shared" si="17"/>
        <v>0</v>
      </c>
      <c r="G219" s="103">
        <f t="shared" si="18"/>
        <v>0</v>
      </c>
    </row>
    <row r="220" spans="1:8" x14ac:dyDescent="0.35">
      <c r="A220" s="47">
        <v>217</v>
      </c>
      <c r="B220" s="47">
        <f>Questionnaire!Q242</f>
        <v>0</v>
      </c>
      <c r="C220" s="47" t="s">
        <v>497</v>
      </c>
      <c r="D220" s="56">
        <f t="shared" si="15"/>
        <v>0</v>
      </c>
      <c r="E220" s="56">
        <f t="shared" si="16"/>
        <v>0</v>
      </c>
      <c r="F220" s="95">
        <f t="shared" si="17"/>
        <v>0</v>
      </c>
      <c r="G220" s="103">
        <f t="shared" si="18"/>
        <v>0</v>
      </c>
      <c r="H220" s="98" t="s">
        <v>517</v>
      </c>
    </row>
    <row r="221" spans="1:8" x14ac:dyDescent="0.35">
      <c r="A221" s="47">
        <v>218</v>
      </c>
      <c r="B221" s="47">
        <f>Questionnaire!Q243</f>
        <v>0</v>
      </c>
      <c r="C221" s="47" t="s">
        <v>497</v>
      </c>
      <c r="D221" s="56">
        <f t="shared" si="15"/>
        <v>0</v>
      </c>
      <c r="E221" s="56">
        <f t="shared" si="16"/>
        <v>0</v>
      </c>
      <c r="F221" s="95">
        <f t="shared" si="17"/>
        <v>0</v>
      </c>
      <c r="G221" s="103">
        <f t="shared" si="18"/>
        <v>0</v>
      </c>
      <c r="H221" s="62">
        <f>SUM(D211:F221)</f>
        <v>0</v>
      </c>
    </row>
    <row r="222" spans="1:8" x14ac:dyDescent="0.35">
      <c r="A222" s="48">
        <v>219</v>
      </c>
      <c r="B222" s="48">
        <f>Questionnaire!Q244</f>
        <v>0</v>
      </c>
      <c r="C222" s="48" t="s">
        <v>498</v>
      </c>
      <c r="D222" s="57">
        <f t="shared" si="15"/>
        <v>0</v>
      </c>
      <c r="E222" s="57">
        <f t="shared" si="16"/>
        <v>0</v>
      </c>
      <c r="F222" s="96">
        <f t="shared" si="17"/>
        <v>0</v>
      </c>
      <c r="G222" s="104">
        <f t="shared" si="18"/>
        <v>0</v>
      </c>
    </row>
    <row r="223" spans="1:8" x14ac:dyDescent="0.35">
      <c r="A223" s="48">
        <v>220</v>
      </c>
      <c r="B223" s="48">
        <f>Questionnaire!Q245</f>
        <v>0</v>
      </c>
      <c r="C223" s="48" t="s">
        <v>498</v>
      </c>
      <c r="D223" s="57">
        <f t="shared" si="15"/>
        <v>0</v>
      </c>
      <c r="E223" s="57">
        <f t="shared" si="16"/>
        <v>0</v>
      </c>
      <c r="F223" s="96">
        <f t="shared" si="17"/>
        <v>0</v>
      </c>
      <c r="G223" s="104">
        <f t="shared" si="18"/>
        <v>0</v>
      </c>
    </row>
    <row r="224" spans="1:8" x14ac:dyDescent="0.35">
      <c r="A224" s="48">
        <v>221</v>
      </c>
      <c r="B224" s="48">
        <f>Questionnaire!Q246</f>
        <v>0</v>
      </c>
      <c r="C224" s="48" t="s">
        <v>498</v>
      </c>
      <c r="D224" s="57">
        <f t="shared" si="15"/>
        <v>0</v>
      </c>
      <c r="E224" s="57">
        <f t="shared" si="16"/>
        <v>0</v>
      </c>
      <c r="F224" s="96">
        <f t="shared" si="17"/>
        <v>0</v>
      </c>
      <c r="G224" s="104">
        <f t="shared" si="18"/>
        <v>0</v>
      </c>
    </row>
    <row r="225" spans="1:8" x14ac:dyDescent="0.35">
      <c r="A225" s="48">
        <v>222</v>
      </c>
      <c r="B225" s="48">
        <f>Questionnaire!Q247</f>
        <v>0</v>
      </c>
      <c r="C225" s="48" t="s">
        <v>498</v>
      </c>
      <c r="D225" s="57">
        <f t="shared" si="15"/>
        <v>0</v>
      </c>
      <c r="E225" s="57">
        <f t="shared" si="16"/>
        <v>0</v>
      </c>
      <c r="F225" s="96">
        <f t="shared" si="17"/>
        <v>0</v>
      </c>
      <c r="G225" s="104">
        <f t="shared" si="18"/>
        <v>0</v>
      </c>
    </row>
    <row r="226" spans="1:8" x14ac:dyDescent="0.35">
      <c r="A226" s="48">
        <v>223</v>
      </c>
      <c r="B226" s="48">
        <f>Questionnaire!Q248</f>
        <v>0</v>
      </c>
      <c r="C226" s="48" t="s">
        <v>498</v>
      </c>
      <c r="D226" s="57">
        <f t="shared" si="15"/>
        <v>0</v>
      </c>
      <c r="E226" s="57">
        <f t="shared" si="16"/>
        <v>0</v>
      </c>
      <c r="F226" s="96">
        <f t="shared" si="17"/>
        <v>0</v>
      </c>
      <c r="G226" s="104">
        <f t="shared" si="18"/>
        <v>0</v>
      </c>
    </row>
    <row r="227" spans="1:8" x14ac:dyDescent="0.35">
      <c r="A227" s="48">
        <v>224</v>
      </c>
      <c r="B227" s="48">
        <f>Questionnaire!Q249</f>
        <v>0</v>
      </c>
      <c r="C227" s="48" t="s">
        <v>498</v>
      </c>
      <c r="D227" s="57">
        <f t="shared" si="15"/>
        <v>0</v>
      </c>
      <c r="E227" s="57">
        <f t="shared" si="16"/>
        <v>0</v>
      </c>
      <c r="F227" s="96">
        <f t="shared" si="17"/>
        <v>0</v>
      </c>
      <c r="G227" s="104">
        <f t="shared" si="18"/>
        <v>0</v>
      </c>
    </row>
    <row r="228" spans="1:8" x14ac:dyDescent="0.35">
      <c r="A228" s="48">
        <v>225</v>
      </c>
      <c r="B228" s="48">
        <f>Questionnaire!Q250</f>
        <v>0</v>
      </c>
      <c r="C228" s="48" t="s">
        <v>498</v>
      </c>
      <c r="D228" s="57">
        <f t="shared" si="15"/>
        <v>0</v>
      </c>
      <c r="E228" s="57">
        <f t="shared" si="16"/>
        <v>0</v>
      </c>
      <c r="F228" s="96">
        <f t="shared" si="17"/>
        <v>0</v>
      </c>
      <c r="G228" s="104">
        <f t="shared" si="18"/>
        <v>0</v>
      </c>
    </row>
    <row r="229" spans="1:8" x14ac:dyDescent="0.35">
      <c r="A229" s="48">
        <v>226</v>
      </c>
      <c r="B229" s="48">
        <f>Questionnaire!Q251</f>
        <v>0</v>
      </c>
      <c r="C229" s="48" t="s">
        <v>498</v>
      </c>
      <c r="D229" s="57">
        <f t="shared" si="15"/>
        <v>0</v>
      </c>
      <c r="E229" s="57">
        <f t="shared" si="16"/>
        <v>0</v>
      </c>
      <c r="F229" s="96">
        <f t="shared" si="17"/>
        <v>0</v>
      </c>
      <c r="G229" s="104">
        <f t="shared" si="18"/>
        <v>0</v>
      </c>
    </row>
    <row r="230" spans="1:8" x14ac:dyDescent="0.35">
      <c r="A230" s="48">
        <v>227</v>
      </c>
      <c r="B230" s="48">
        <f>Questionnaire!Q252</f>
        <v>0</v>
      </c>
      <c r="C230" s="48" t="s">
        <v>498</v>
      </c>
      <c r="D230" s="57">
        <f t="shared" si="15"/>
        <v>0</v>
      </c>
      <c r="E230" s="57">
        <f t="shared" si="16"/>
        <v>0</v>
      </c>
      <c r="F230" s="96">
        <f t="shared" si="17"/>
        <v>0</v>
      </c>
      <c r="G230" s="104">
        <f t="shared" si="18"/>
        <v>0</v>
      </c>
    </row>
    <row r="231" spans="1:8" x14ac:dyDescent="0.35">
      <c r="A231" s="48">
        <v>228</v>
      </c>
      <c r="B231" s="48">
        <f>Questionnaire!Q253</f>
        <v>0</v>
      </c>
      <c r="C231" s="48" t="s">
        <v>498</v>
      </c>
      <c r="D231" s="57">
        <f t="shared" si="15"/>
        <v>0</v>
      </c>
      <c r="E231" s="57">
        <f t="shared" si="16"/>
        <v>0</v>
      </c>
      <c r="F231" s="96">
        <f t="shared" si="17"/>
        <v>0</v>
      </c>
      <c r="G231" s="104">
        <f t="shared" si="18"/>
        <v>0</v>
      </c>
    </row>
    <row r="232" spans="1:8" x14ac:dyDescent="0.35">
      <c r="A232" s="48">
        <v>229</v>
      </c>
      <c r="B232" s="48">
        <f>Questionnaire!Q254</f>
        <v>0</v>
      </c>
      <c r="C232" s="48" t="s">
        <v>498</v>
      </c>
      <c r="D232" s="57">
        <f t="shared" si="15"/>
        <v>0</v>
      </c>
      <c r="E232" s="57">
        <f t="shared" si="16"/>
        <v>0</v>
      </c>
      <c r="F232" s="96">
        <f t="shared" si="17"/>
        <v>0</v>
      </c>
      <c r="G232" s="104">
        <f t="shared" si="18"/>
        <v>0</v>
      </c>
    </row>
    <row r="233" spans="1:8" x14ac:dyDescent="0.35">
      <c r="A233" s="48">
        <v>230</v>
      </c>
      <c r="B233" s="48">
        <f>Questionnaire!Q255</f>
        <v>0</v>
      </c>
      <c r="C233" s="48" t="s">
        <v>498</v>
      </c>
      <c r="D233" s="57">
        <f t="shared" si="15"/>
        <v>0</v>
      </c>
      <c r="E233" s="57">
        <f t="shared" si="16"/>
        <v>0</v>
      </c>
      <c r="F233" s="96">
        <f t="shared" si="17"/>
        <v>0</v>
      </c>
      <c r="G233" s="104">
        <f t="shared" si="18"/>
        <v>0</v>
      </c>
    </row>
    <row r="234" spans="1:8" x14ac:dyDescent="0.35">
      <c r="A234" s="48">
        <v>231</v>
      </c>
      <c r="B234" s="48">
        <f>Questionnaire!Q256</f>
        <v>0</v>
      </c>
      <c r="C234" s="48" t="s">
        <v>498</v>
      </c>
      <c r="D234" s="57">
        <f t="shared" si="15"/>
        <v>0</v>
      </c>
      <c r="E234" s="57">
        <f t="shared" si="16"/>
        <v>0</v>
      </c>
      <c r="F234" s="96">
        <f t="shared" si="17"/>
        <v>0</v>
      </c>
      <c r="G234" s="104">
        <f t="shared" si="18"/>
        <v>0</v>
      </c>
      <c r="H234" s="98" t="s">
        <v>518</v>
      </c>
    </row>
    <row r="235" spans="1:8" x14ac:dyDescent="0.35">
      <c r="A235" s="48">
        <v>232</v>
      </c>
      <c r="B235" s="48">
        <f>Questionnaire!Q257</f>
        <v>0</v>
      </c>
      <c r="C235" s="48" t="s">
        <v>498</v>
      </c>
      <c r="D235" s="57">
        <f t="shared" si="15"/>
        <v>0</v>
      </c>
      <c r="E235" s="57">
        <f t="shared" si="16"/>
        <v>0</v>
      </c>
      <c r="F235" s="96">
        <f t="shared" si="17"/>
        <v>0</v>
      </c>
      <c r="G235" s="104">
        <f t="shared" si="18"/>
        <v>0</v>
      </c>
      <c r="H235" s="63">
        <f>SUM(D222:F235)</f>
        <v>0</v>
      </c>
    </row>
  </sheetData>
  <sheetProtection algorithmName="SHA-512" hashValue="oSi5gFgY4crdHvobBJToqn5XAKChbJ8H/Nl+mRUR0apFyfNdb1eisiw+Sg7QUPHErmkc+7I4ACAHJaQpUYp/pw==" saltValue="ltmfZi+Nt3cErqmi5jh5yg==" spinCount="100000" sheet="1" objects="1" scenarios="1"/>
  <mergeCells count="2">
    <mergeCell ref="A1:J1"/>
    <mergeCell ref="B2:H2"/>
  </mergeCells>
  <phoneticPr fontId="3" type="noConversion"/>
  <pageMargins left="0.74803149606299213" right="0.74803149606299213" top="0.98425196850393704" bottom="0.59055118110236227" header="0" footer="0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7"/>
  <sheetViews>
    <sheetView workbookViewId="0">
      <selection activeCell="J149" sqref="J149"/>
    </sheetView>
  </sheetViews>
  <sheetFormatPr defaultColWidth="8.796875" defaultRowHeight="12.75" x14ac:dyDescent="0.35"/>
  <cols>
    <col min="2" max="2" width="15" customWidth="1"/>
    <col min="4" max="4" width="12.6640625" customWidth="1"/>
    <col min="6" max="6" width="16.46484375" customWidth="1"/>
    <col min="7" max="7" width="16.1328125" customWidth="1"/>
    <col min="8" max="8" width="10.33203125" customWidth="1"/>
  </cols>
  <sheetData>
    <row r="1" spans="1:8" ht="13.5" thickBot="1" x14ac:dyDescent="0.45">
      <c r="A1" s="76" t="s">
        <v>9</v>
      </c>
      <c r="B1" s="77"/>
      <c r="C1" s="78" t="s">
        <v>8</v>
      </c>
      <c r="D1" s="79" t="s">
        <v>2</v>
      </c>
      <c r="E1" s="107" t="s">
        <v>539</v>
      </c>
      <c r="F1" s="113" t="s">
        <v>562</v>
      </c>
      <c r="G1" s="114" t="s">
        <v>561</v>
      </c>
      <c r="H1" s="108"/>
    </row>
    <row r="2" spans="1:8" ht="13.15" x14ac:dyDescent="0.4">
      <c r="A2" s="65" t="s">
        <v>519</v>
      </c>
      <c r="B2" s="75"/>
      <c r="C2" s="70" t="s">
        <v>499</v>
      </c>
      <c r="D2" s="72">
        <f>Scoring!H11</f>
        <v>0</v>
      </c>
      <c r="E2" s="72">
        <f>D2*100/54</f>
        <v>0</v>
      </c>
      <c r="F2" s="109">
        <f>SUM(Scoring!G4:'Scoring'!G11)</f>
        <v>0</v>
      </c>
      <c r="G2" s="110">
        <f>F2*100/9</f>
        <v>0</v>
      </c>
    </row>
    <row r="3" spans="1:8" ht="13.15" x14ac:dyDescent="0.4">
      <c r="A3" s="65" t="s">
        <v>520</v>
      </c>
      <c r="B3" s="66"/>
      <c r="C3" s="70" t="s">
        <v>500</v>
      </c>
      <c r="D3" s="72">
        <f>Scoring!H29</f>
        <v>0</v>
      </c>
      <c r="E3" s="72">
        <f>D3*100/102</f>
        <v>0</v>
      </c>
      <c r="F3" s="109">
        <f>SUM(Scoring!G12:'Scoring'!G29)</f>
        <v>0</v>
      </c>
      <c r="G3" s="110">
        <f>F3*100/17</f>
        <v>0</v>
      </c>
    </row>
    <row r="4" spans="1:8" ht="13.15" x14ac:dyDescent="0.4">
      <c r="A4" s="65" t="s">
        <v>521</v>
      </c>
      <c r="B4" s="66"/>
      <c r="C4" s="70" t="s">
        <v>501</v>
      </c>
      <c r="D4" s="72">
        <f>Scoring!H46</f>
        <v>0</v>
      </c>
      <c r="E4" s="72">
        <f>D4*100/102</f>
        <v>0</v>
      </c>
      <c r="F4" s="109">
        <f>SUM(Scoring!G30:'Scoring'!G46)</f>
        <v>0</v>
      </c>
      <c r="G4" s="110">
        <f>F4*100/17</f>
        <v>0</v>
      </c>
    </row>
    <row r="5" spans="1:8" ht="13.15" x14ac:dyDescent="0.4">
      <c r="A5" s="65" t="s">
        <v>522</v>
      </c>
      <c r="B5" s="66"/>
      <c r="C5" s="70" t="s">
        <v>537</v>
      </c>
      <c r="D5" s="72">
        <f>Scoring!H56</f>
        <v>0</v>
      </c>
      <c r="E5" s="72">
        <f>D5*100/60</f>
        <v>0</v>
      </c>
      <c r="F5" s="109">
        <f>SUM(Scoring!G47:'Scoring'!G56)</f>
        <v>0</v>
      </c>
      <c r="G5" s="110">
        <f>F5*100/10</f>
        <v>0</v>
      </c>
    </row>
    <row r="6" spans="1:8" ht="13.15" x14ac:dyDescent="0.4">
      <c r="A6" s="65" t="s">
        <v>523</v>
      </c>
      <c r="B6" s="66"/>
      <c r="C6" s="70" t="s">
        <v>485</v>
      </c>
      <c r="D6" s="72">
        <f>Scoring!H71</f>
        <v>0</v>
      </c>
      <c r="E6" s="72">
        <f>D6*100/90</f>
        <v>0</v>
      </c>
      <c r="F6" s="109">
        <f>SUM(Scoring!G57:'Scoring'!G71)</f>
        <v>0</v>
      </c>
      <c r="G6" s="110">
        <f>F6*100/15</f>
        <v>0</v>
      </c>
    </row>
    <row r="7" spans="1:8" ht="13.15" x14ac:dyDescent="0.4">
      <c r="A7" s="65" t="s">
        <v>524</v>
      </c>
      <c r="B7" s="66"/>
      <c r="C7" s="70" t="s">
        <v>486</v>
      </c>
      <c r="D7" s="72">
        <f>Scoring!H80</f>
        <v>0</v>
      </c>
      <c r="E7" s="72">
        <f>D7*100/54</f>
        <v>0</v>
      </c>
      <c r="F7" s="109">
        <f>SUM(Scoring!G72:'Scoring'!G80)</f>
        <v>0</v>
      </c>
      <c r="G7" s="110">
        <f>F7*100/9</f>
        <v>0</v>
      </c>
    </row>
    <row r="8" spans="1:8" ht="13.15" x14ac:dyDescent="0.4">
      <c r="A8" s="65" t="s">
        <v>525</v>
      </c>
      <c r="B8" s="67"/>
      <c r="C8" s="70" t="s">
        <v>487</v>
      </c>
      <c r="D8" s="73">
        <f>Scoring!H95</f>
        <v>0</v>
      </c>
      <c r="E8" s="72">
        <f>D8*100/90</f>
        <v>0</v>
      </c>
      <c r="F8" s="109">
        <f>SUM(Scoring!G81:'Scoring'!G95)</f>
        <v>0</v>
      </c>
      <c r="G8" s="110">
        <f>F8*100/15</f>
        <v>0</v>
      </c>
    </row>
    <row r="9" spans="1:8" ht="13.15" x14ac:dyDescent="0.4">
      <c r="A9" s="65" t="s">
        <v>526</v>
      </c>
      <c r="B9" s="67"/>
      <c r="C9" s="70" t="s">
        <v>488</v>
      </c>
      <c r="D9" s="73">
        <f>Scoring!H107</f>
        <v>0</v>
      </c>
      <c r="E9" s="72">
        <f>D9*100/72</f>
        <v>0</v>
      </c>
      <c r="F9" s="109">
        <f>SUM(Scoring!G96:'Scoring'!G107)</f>
        <v>0</v>
      </c>
      <c r="G9" s="110">
        <f>F9*100/12</f>
        <v>0</v>
      </c>
    </row>
    <row r="10" spans="1:8" ht="13.15" x14ac:dyDescent="0.4">
      <c r="A10" s="65" t="s">
        <v>527</v>
      </c>
      <c r="B10" s="67"/>
      <c r="C10" s="70" t="s">
        <v>489</v>
      </c>
      <c r="D10" s="73">
        <f>Scoring!H118</f>
        <v>0</v>
      </c>
      <c r="E10" s="72">
        <f>D10*100/90</f>
        <v>0</v>
      </c>
      <c r="F10" s="109">
        <f>SUM(Scoring!G108:'Scoring'!G118)</f>
        <v>0</v>
      </c>
      <c r="G10" s="110">
        <f>F10*100/11</f>
        <v>0</v>
      </c>
    </row>
    <row r="11" spans="1:8" ht="13.15" x14ac:dyDescent="0.4">
      <c r="A11" s="65" t="s">
        <v>528</v>
      </c>
      <c r="B11" s="67"/>
      <c r="C11" s="70" t="s">
        <v>490</v>
      </c>
      <c r="D11" s="73">
        <f>Scoring!H128</f>
        <v>0</v>
      </c>
      <c r="E11" s="72">
        <f>D11*100/60</f>
        <v>0</v>
      </c>
      <c r="F11" s="109">
        <f>SUM(Scoring!G119:'Scoring'!G128)</f>
        <v>0</v>
      </c>
      <c r="G11" s="110">
        <f>F11*100/10</f>
        <v>0</v>
      </c>
    </row>
    <row r="12" spans="1:8" ht="13.15" x14ac:dyDescent="0.4">
      <c r="A12" s="65" t="s">
        <v>529</v>
      </c>
      <c r="B12" s="67"/>
      <c r="C12" s="70" t="s">
        <v>491</v>
      </c>
      <c r="D12" s="73">
        <f>Scoring!H145</f>
        <v>0</v>
      </c>
      <c r="E12" s="72">
        <f>D12*100/102</f>
        <v>0</v>
      </c>
      <c r="F12" s="109">
        <f>SUM(Scoring!G129:'Scoring'!G145)</f>
        <v>0</v>
      </c>
      <c r="G12" s="110">
        <f>F12*100/17</f>
        <v>0</v>
      </c>
    </row>
    <row r="13" spans="1:8" ht="13.15" x14ac:dyDescent="0.4">
      <c r="A13" s="65" t="s">
        <v>530</v>
      </c>
      <c r="B13" s="67"/>
      <c r="C13" s="70" t="s">
        <v>492</v>
      </c>
      <c r="D13" s="73">
        <f>Scoring!H154</f>
        <v>0</v>
      </c>
      <c r="E13" s="72">
        <f>D13*100/54</f>
        <v>0</v>
      </c>
      <c r="F13" s="109">
        <f>SUM(Scoring!G146:'Scoring'!G154)</f>
        <v>0</v>
      </c>
      <c r="G13" s="110">
        <f>F13*100/9</f>
        <v>0</v>
      </c>
    </row>
    <row r="14" spans="1:8" ht="13.15" x14ac:dyDescent="0.4">
      <c r="A14" s="65" t="s">
        <v>531</v>
      </c>
      <c r="B14" s="67"/>
      <c r="C14" s="70" t="s">
        <v>493</v>
      </c>
      <c r="D14" s="73">
        <f>Scoring!H170</f>
        <v>0</v>
      </c>
      <c r="E14" s="72">
        <f>D14*100/96</f>
        <v>0</v>
      </c>
      <c r="F14" s="109">
        <f>SUM(Scoring!G155:'Scoring'!G170)</f>
        <v>0</v>
      </c>
      <c r="G14" s="110">
        <f>F14*100/16</f>
        <v>0</v>
      </c>
    </row>
    <row r="15" spans="1:8" ht="13.15" x14ac:dyDescent="0.4">
      <c r="A15" s="65" t="s">
        <v>532</v>
      </c>
      <c r="B15" s="67"/>
      <c r="C15" s="70" t="s">
        <v>494</v>
      </c>
      <c r="D15" s="73">
        <f>Scoring!H181</f>
        <v>0</v>
      </c>
      <c r="E15" s="72">
        <f>D15*100/66</f>
        <v>0</v>
      </c>
      <c r="F15" s="109">
        <f>SUM(Scoring!G171:'Scoring'!G181)</f>
        <v>0</v>
      </c>
      <c r="G15" s="110">
        <f>F15*100/11</f>
        <v>0</v>
      </c>
    </row>
    <row r="16" spans="1:8" ht="13.15" x14ac:dyDescent="0.4">
      <c r="A16" s="65" t="s">
        <v>533</v>
      </c>
      <c r="B16" s="67"/>
      <c r="C16" s="70" t="s">
        <v>495</v>
      </c>
      <c r="D16" s="73">
        <f>Scoring!H196</f>
        <v>0</v>
      </c>
      <c r="E16" s="72">
        <f>D16*100/90</f>
        <v>0</v>
      </c>
      <c r="F16" s="109">
        <f>SUM(Scoring!G182:'Scoring'!G196)</f>
        <v>0</v>
      </c>
      <c r="G16" s="110">
        <f>F16*100/15</f>
        <v>0</v>
      </c>
    </row>
    <row r="17" spans="1:13" ht="13.15" x14ac:dyDescent="0.4">
      <c r="A17" s="65" t="s">
        <v>534</v>
      </c>
      <c r="B17" s="67"/>
      <c r="C17" s="70" t="s">
        <v>496</v>
      </c>
      <c r="D17" s="73">
        <f>Scoring!H210</f>
        <v>0</v>
      </c>
      <c r="E17" s="72">
        <f>D17*100/84</f>
        <v>0</v>
      </c>
      <c r="F17" s="109">
        <f>SUM(Scoring!G197:'Scoring'!G210)</f>
        <v>0</v>
      </c>
      <c r="G17" s="110">
        <f>F17*100/14</f>
        <v>0</v>
      </c>
    </row>
    <row r="18" spans="1:13" ht="13.15" x14ac:dyDescent="0.4">
      <c r="A18" s="65" t="s">
        <v>535</v>
      </c>
      <c r="B18" s="67"/>
      <c r="C18" s="70" t="s">
        <v>497</v>
      </c>
      <c r="D18" s="73">
        <f>Scoring!H221</f>
        <v>0</v>
      </c>
      <c r="E18" s="72">
        <f>D18*100/66</f>
        <v>0</v>
      </c>
      <c r="F18" s="109">
        <f>SUM(Scoring!G211:'Scoring'!G221)</f>
        <v>0</v>
      </c>
      <c r="G18" s="110">
        <f>F18*100/11</f>
        <v>0</v>
      </c>
    </row>
    <row r="19" spans="1:13" ht="13.15" x14ac:dyDescent="0.4">
      <c r="A19" s="68" t="s">
        <v>536</v>
      </c>
      <c r="B19" s="69"/>
      <c r="C19" s="71" t="s">
        <v>498</v>
      </c>
      <c r="D19" s="74">
        <f>Scoring!H235</f>
        <v>0</v>
      </c>
      <c r="E19" s="81">
        <f>D19*100/84</f>
        <v>0</v>
      </c>
      <c r="F19" s="111">
        <f>SUM(Scoring!G222:'Scoring'!G235)</f>
        <v>0</v>
      </c>
      <c r="G19" s="112">
        <f>F19*100/14</f>
        <v>0</v>
      </c>
    </row>
    <row r="20" spans="1:13" s="1" customFormat="1" ht="12.75" customHeight="1" x14ac:dyDescent="0.4">
      <c r="A20" s="3"/>
      <c r="B20" s="4"/>
      <c r="C20" s="5"/>
      <c r="D20" s="5"/>
      <c r="E20" s="80"/>
      <c r="F20" s="80"/>
      <c r="G20" s="6"/>
      <c r="H20"/>
      <c r="I20"/>
      <c r="J20"/>
      <c r="K20"/>
      <c r="L20"/>
      <c r="M20"/>
    </row>
    <row r="53" spans="1:1" ht="15" x14ac:dyDescent="0.4">
      <c r="A53" s="7"/>
    </row>
    <row r="86" spans="1:13" ht="22.15" x14ac:dyDescent="0.55000000000000004">
      <c r="A86" s="144" t="s">
        <v>542</v>
      </c>
      <c r="B86" s="132"/>
      <c r="C86" s="132"/>
      <c r="D86" s="132"/>
      <c r="E86" s="132"/>
      <c r="F86" s="132"/>
      <c r="G86" s="132"/>
      <c r="H86" s="132"/>
      <c r="I86" s="34"/>
    </row>
    <row r="88" spans="1:13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s="11" customFormat="1" ht="15" x14ac:dyDescent="0.4">
      <c r="A89" s="12" t="s">
        <v>10</v>
      </c>
      <c r="B89" s="12"/>
      <c r="C89" s="12" t="s">
        <v>14</v>
      </c>
      <c r="D89" s="12" t="s">
        <v>13</v>
      </c>
      <c r="E89" s="13" t="s">
        <v>540</v>
      </c>
      <c r="F89" s="13" t="s">
        <v>541</v>
      </c>
      <c r="G89" s="13" t="s">
        <v>11</v>
      </c>
      <c r="H89" s="13" t="s">
        <v>12</v>
      </c>
    </row>
    <row r="90" spans="1:13" ht="15" x14ac:dyDescent="0.4">
      <c r="A90" s="83" t="s">
        <v>519</v>
      </c>
      <c r="B90" s="83"/>
      <c r="C90" s="84" t="s">
        <v>499</v>
      </c>
      <c r="D90" s="82">
        <f t="shared" ref="D90:D107" si="0">D2</f>
        <v>0</v>
      </c>
      <c r="E90" s="89" t="s">
        <v>543</v>
      </c>
      <c r="F90" s="89" t="s">
        <v>545</v>
      </c>
      <c r="G90" s="89" t="s">
        <v>544</v>
      </c>
      <c r="H90" s="89" t="s">
        <v>546</v>
      </c>
    </row>
    <row r="91" spans="1:13" ht="15" x14ac:dyDescent="0.4">
      <c r="A91" s="83" t="s">
        <v>520</v>
      </c>
      <c r="B91" s="85"/>
      <c r="C91" s="84" t="s">
        <v>500</v>
      </c>
      <c r="D91" s="82">
        <f t="shared" si="0"/>
        <v>0</v>
      </c>
      <c r="E91" s="89" t="s">
        <v>547</v>
      </c>
      <c r="F91" s="89" t="s">
        <v>548</v>
      </c>
      <c r="G91" s="89" t="s">
        <v>549</v>
      </c>
      <c r="H91" s="89" t="s">
        <v>550</v>
      </c>
    </row>
    <row r="92" spans="1:13" ht="15" x14ac:dyDescent="0.4">
      <c r="A92" s="83" t="s">
        <v>521</v>
      </c>
      <c r="B92" s="85"/>
      <c r="C92" s="84" t="s">
        <v>501</v>
      </c>
      <c r="D92" s="82">
        <f t="shared" si="0"/>
        <v>0</v>
      </c>
      <c r="E92" s="89" t="s">
        <v>547</v>
      </c>
      <c r="F92" s="89" t="s">
        <v>548</v>
      </c>
      <c r="G92" s="89" t="s">
        <v>549</v>
      </c>
      <c r="H92" s="89" t="s">
        <v>550</v>
      </c>
    </row>
    <row r="93" spans="1:13" ht="15" x14ac:dyDescent="0.4">
      <c r="A93" s="83" t="s">
        <v>522</v>
      </c>
      <c r="B93" s="85"/>
      <c r="C93" s="84" t="s">
        <v>537</v>
      </c>
      <c r="D93" s="82">
        <f t="shared" si="0"/>
        <v>0</v>
      </c>
      <c r="E93" s="89" t="s">
        <v>543</v>
      </c>
      <c r="F93" s="89" t="s">
        <v>545</v>
      </c>
      <c r="G93" s="89" t="s">
        <v>544</v>
      </c>
      <c r="H93" s="89" t="s">
        <v>551</v>
      </c>
    </row>
    <row r="94" spans="1:13" ht="15" x14ac:dyDescent="0.4">
      <c r="A94" s="83" t="s">
        <v>523</v>
      </c>
      <c r="B94" s="85"/>
      <c r="C94" s="84" t="s">
        <v>485</v>
      </c>
      <c r="D94" s="82">
        <f t="shared" si="0"/>
        <v>0</v>
      </c>
      <c r="E94" s="89" t="s">
        <v>547</v>
      </c>
      <c r="F94" s="89" t="s">
        <v>548</v>
      </c>
      <c r="G94" s="89" t="s">
        <v>549</v>
      </c>
      <c r="H94" s="89" t="s">
        <v>552</v>
      </c>
    </row>
    <row r="95" spans="1:13" ht="15" x14ac:dyDescent="0.4">
      <c r="A95" s="87" t="s">
        <v>524</v>
      </c>
      <c r="B95" s="88"/>
      <c r="C95" s="84" t="s">
        <v>486</v>
      </c>
      <c r="D95" s="82">
        <f t="shared" si="0"/>
        <v>0</v>
      </c>
      <c r="E95" s="89" t="s">
        <v>543</v>
      </c>
      <c r="F95" s="89" t="s">
        <v>545</v>
      </c>
      <c r="G95" s="89" t="s">
        <v>544</v>
      </c>
      <c r="H95" s="89" t="s">
        <v>553</v>
      </c>
    </row>
    <row r="96" spans="1:13" ht="15" x14ac:dyDescent="0.4">
      <c r="A96" s="83" t="s">
        <v>525</v>
      </c>
      <c r="B96" s="86"/>
      <c r="C96" s="84" t="s">
        <v>487</v>
      </c>
      <c r="D96" s="82">
        <f t="shared" si="0"/>
        <v>0</v>
      </c>
      <c r="E96" s="89" t="s">
        <v>547</v>
      </c>
      <c r="F96" s="89" t="s">
        <v>548</v>
      </c>
      <c r="G96" s="89" t="s">
        <v>549</v>
      </c>
      <c r="H96" s="89" t="s">
        <v>554</v>
      </c>
    </row>
    <row r="97" spans="1:8" ht="15" x14ac:dyDescent="0.4">
      <c r="A97" s="83" t="s">
        <v>526</v>
      </c>
      <c r="B97" s="86"/>
      <c r="C97" s="84" t="s">
        <v>488</v>
      </c>
      <c r="D97" s="82">
        <f t="shared" si="0"/>
        <v>0</v>
      </c>
      <c r="E97" s="89" t="s">
        <v>543</v>
      </c>
      <c r="F97" s="89" t="s">
        <v>545</v>
      </c>
      <c r="G97" s="89" t="s">
        <v>544</v>
      </c>
      <c r="H97" s="89" t="s">
        <v>551</v>
      </c>
    </row>
    <row r="98" spans="1:8" ht="15" x14ac:dyDescent="0.4">
      <c r="A98" s="83" t="s">
        <v>527</v>
      </c>
      <c r="B98" s="86"/>
      <c r="C98" s="84" t="s">
        <v>489</v>
      </c>
      <c r="D98" s="82">
        <f t="shared" si="0"/>
        <v>0</v>
      </c>
      <c r="E98" s="89" t="s">
        <v>543</v>
      </c>
      <c r="F98" s="89" t="s">
        <v>545</v>
      </c>
      <c r="G98" s="89" t="s">
        <v>544</v>
      </c>
      <c r="H98" s="89" t="s">
        <v>550</v>
      </c>
    </row>
    <row r="99" spans="1:8" ht="15" x14ac:dyDescent="0.4">
      <c r="A99" s="83" t="s">
        <v>528</v>
      </c>
      <c r="B99" s="86"/>
      <c r="C99" s="84" t="s">
        <v>490</v>
      </c>
      <c r="D99" s="82">
        <f t="shared" si="0"/>
        <v>0</v>
      </c>
      <c r="E99" s="89" t="s">
        <v>543</v>
      </c>
      <c r="F99" s="89" t="s">
        <v>545</v>
      </c>
      <c r="G99" s="89" t="s">
        <v>544</v>
      </c>
      <c r="H99" s="89" t="s">
        <v>546</v>
      </c>
    </row>
    <row r="100" spans="1:8" ht="15" x14ac:dyDescent="0.4">
      <c r="A100" s="83" t="s">
        <v>529</v>
      </c>
      <c r="B100" s="86"/>
      <c r="C100" s="84" t="s">
        <v>491</v>
      </c>
      <c r="D100" s="82">
        <f t="shared" si="0"/>
        <v>0</v>
      </c>
      <c r="E100" s="89" t="s">
        <v>547</v>
      </c>
      <c r="F100" s="89" t="s">
        <v>548</v>
      </c>
      <c r="G100" s="89" t="s">
        <v>549</v>
      </c>
      <c r="H100" s="89" t="s">
        <v>555</v>
      </c>
    </row>
    <row r="101" spans="1:8" ht="15" x14ac:dyDescent="0.4">
      <c r="A101" s="83" t="s">
        <v>530</v>
      </c>
      <c r="B101" s="86"/>
      <c r="C101" s="84" t="s">
        <v>492</v>
      </c>
      <c r="D101" s="82">
        <f t="shared" si="0"/>
        <v>0</v>
      </c>
      <c r="E101" s="89" t="s">
        <v>543</v>
      </c>
      <c r="F101" s="89" t="s">
        <v>545</v>
      </c>
      <c r="G101" s="89" t="s">
        <v>544</v>
      </c>
      <c r="H101" s="89" t="s">
        <v>554</v>
      </c>
    </row>
    <row r="102" spans="1:8" ht="15" x14ac:dyDescent="0.4">
      <c r="A102" s="83" t="s">
        <v>531</v>
      </c>
      <c r="B102" s="86"/>
      <c r="C102" s="84" t="s">
        <v>493</v>
      </c>
      <c r="D102" s="82">
        <f t="shared" si="0"/>
        <v>0</v>
      </c>
      <c r="E102" s="89" t="s">
        <v>547</v>
      </c>
      <c r="F102" s="89" t="s">
        <v>548</v>
      </c>
      <c r="G102" s="89" t="s">
        <v>549</v>
      </c>
      <c r="H102" s="89" t="s">
        <v>552</v>
      </c>
    </row>
    <row r="103" spans="1:8" ht="15" x14ac:dyDescent="0.4">
      <c r="A103" s="83" t="s">
        <v>532</v>
      </c>
      <c r="B103" s="86"/>
      <c r="C103" s="84" t="s">
        <v>494</v>
      </c>
      <c r="D103" s="82">
        <f t="shared" si="0"/>
        <v>0</v>
      </c>
      <c r="E103" s="89" t="s">
        <v>543</v>
      </c>
      <c r="F103" s="89" t="s">
        <v>545</v>
      </c>
      <c r="G103" s="89" t="s">
        <v>544</v>
      </c>
      <c r="H103" s="89" t="s">
        <v>554</v>
      </c>
    </row>
    <row r="104" spans="1:8" ht="15" x14ac:dyDescent="0.4">
      <c r="A104" s="83" t="s">
        <v>533</v>
      </c>
      <c r="B104" s="86"/>
      <c r="C104" s="84" t="s">
        <v>495</v>
      </c>
      <c r="D104" s="82">
        <f t="shared" si="0"/>
        <v>0</v>
      </c>
      <c r="E104" s="89" t="s">
        <v>547</v>
      </c>
      <c r="F104" s="89" t="s">
        <v>548</v>
      </c>
      <c r="G104" s="89" t="s">
        <v>549</v>
      </c>
      <c r="H104" s="89" t="s">
        <v>552</v>
      </c>
    </row>
    <row r="105" spans="1:8" ht="15" x14ac:dyDescent="0.4">
      <c r="A105" s="83" t="s">
        <v>534</v>
      </c>
      <c r="B105" s="86"/>
      <c r="C105" s="84" t="s">
        <v>496</v>
      </c>
      <c r="D105" s="82">
        <f t="shared" si="0"/>
        <v>0</v>
      </c>
      <c r="E105" s="89" t="s">
        <v>547</v>
      </c>
      <c r="F105" s="89" t="s">
        <v>548</v>
      </c>
      <c r="G105" s="89" t="s">
        <v>549</v>
      </c>
      <c r="H105" s="89" t="s">
        <v>556</v>
      </c>
    </row>
    <row r="106" spans="1:8" ht="15" x14ac:dyDescent="0.4">
      <c r="A106" s="83" t="s">
        <v>535</v>
      </c>
      <c r="B106" s="86"/>
      <c r="C106" s="84" t="s">
        <v>497</v>
      </c>
      <c r="D106" s="82">
        <f t="shared" si="0"/>
        <v>0</v>
      </c>
      <c r="E106" s="89" t="s">
        <v>543</v>
      </c>
      <c r="F106" s="89" t="s">
        <v>545</v>
      </c>
      <c r="G106" s="89" t="s">
        <v>544</v>
      </c>
      <c r="H106" s="89" t="s">
        <v>554</v>
      </c>
    </row>
    <row r="107" spans="1:8" ht="15" x14ac:dyDescent="0.4">
      <c r="A107" s="87" t="s">
        <v>536</v>
      </c>
      <c r="B107" s="88"/>
      <c r="C107" s="84" t="s">
        <v>498</v>
      </c>
      <c r="D107" s="82">
        <f t="shared" si="0"/>
        <v>0</v>
      </c>
      <c r="E107" s="89" t="s">
        <v>547</v>
      </c>
      <c r="F107" s="89" t="s">
        <v>548</v>
      </c>
      <c r="G107" s="89" t="s">
        <v>549</v>
      </c>
      <c r="H107" s="89" t="s">
        <v>556</v>
      </c>
    </row>
  </sheetData>
  <sheetProtection algorithmName="SHA-512" hashValue="guNAdg+6Yse5j5YhWVC1drQMSbKTmC09O4LSaluGGfIzKD7ZmndWlqhhPd+Kx7EjbzYU20fHzcKB+arZcpAzYw==" saltValue="squUFT2ZheHILlU6nO7H4w==" spinCount="100000" sheet="1" objects="1" scenarios="1"/>
  <mergeCells count="1">
    <mergeCell ref="A86:H86"/>
  </mergeCells>
  <conditionalFormatting sqref="E90">
    <cfRule type="expression" dxfId="71" priority="72">
      <formula>$D$90&lt;9</formula>
    </cfRule>
  </conditionalFormatting>
  <conditionalFormatting sqref="E91">
    <cfRule type="expression" dxfId="70" priority="71">
      <formula>$D91&lt;13</formula>
    </cfRule>
  </conditionalFormatting>
  <conditionalFormatting sqref="E92">
    <cfRule type="expression" dxfId="69" priority="70">
      <formula>$D$92&lt;13</formula>
    </cfRule>
  </conditionalFormatting>
  <conditionalFormatting sqref="E93">
    <cfRule type="expression" dxfId="68" priority="69">
      <formula>$D93&lt;9</formula>
    </cfRule>
  </conditionalFormatting>
  <conditionalFormatting sqref="E94">
    <cfRule type="expression" dxfId="67" priority="68">
      <formula>$D$94&lt;13</formula>
    </cfRule>
  </conditionalFormatting>
  <conditionalFormatting sqref="E95">
    <cfRule type="expression" dxfId="66" priority="67">
      <formula>$D$95&lt;9</formula>
    </cfRule>
  </conditionalFormatting>
  <conditionalFormatting sqref="E96">
    <cfRule type="expression" dxfId="65" priority="66">
      <formula>$D$96&lt;13</formula>
    </cfRule>
  </conditionalFormatting>
  <conditionalFormatting sqref="E97">
    <cfRule type="expression" dxfId="64" priority="65">
      <formula>$D$97&lt;9</formula>
    </cfRule>
  </conditionalFormatting>
  <conditionalFormatting sqref="E98">
    <cfRule type="expression" dxfId="63" priority="64">
      <formula>$D$98&lt;9</formula>
    </cfRule>
  </conditionalFormatting>
  <conditionalFormatting sqref="E99">
    <cfRule type="expression" dxfId="62" priority="63">
      <formula>$D$99&lt;9</formula>
    </cfRule>
  </conditionalFormatting>
  <conditionalFormatting sqref="E100">
    <cfRule type="expression" dxfId="61" priority="62">
      <formula>$D$100&lt;13</formula>
    </cfRule>
  </conditionalFormatting>
  <conditionalFormatting sqref="E101">
    <cfRule type="expression" dxfId="60" priority="61">
      <formula>$D$101&lt;9</formula>
    </cfRule>
  </conditionalFormatting>
  <conditionalFormatting sqref="E102">
    <cfRule type="expression" dxfId="59" priority="60">
      <formula>$D$102&lt;13</formula>
    </cfRule>
  </conditionalFormatting>
  <conditionalFormatting sqref="E103">
    <cfRule type="expression" dxfId="58" priority="59">
      <formula>$D$103&lt;9</formula>
    </cfRule>
  </conditionalFormatting>
  <conditionalFormatting sqref="E104">
    <cfRule type="expression" dxfId="57" priority="58">
      <formula>$D$104&lt;13</formula>
    </cfRule>
  </conditionalFormatting>
  <conditionalFormatting sqref="E105">
    <cfRule type="expression" dxfId="56" priority="57">
      <formula>$D$105&lt;13</formula>
    </cfRule>
  </conditionalFormatting>
  <conditionalFormatting sqref="E106">
    <cfRule type="expression" dxfId="55" priority="56">
      <formula>$D$106&lt;9</formula>
    </cfRule>
  </conditionalFormatting>
  <conditionalFormatting sqref="E107">
    <cfRule type="expression" dxfId="54" priority="55">
      <formula>$D$107&lt;13</formula>
    </cfRule>
  </conditionalFormatting>
  <conditionalFormatting sqref="F90">
    <cfRule type="expression" dxfId="53" priority="54">
      <formula>AND($D$90&gt;8,$D$90&lt;19)</formula>
    </cfRule>
  </conditionalFormatting>
  <conditionalFormatting sqref="F93">
    <cfRule type="expression" dxfId="52" priority="53">
      <formula>AND($D$93&gt;8,$D$93&lt;19)</formula>
    </cfRule>
  </conditionalFormatting>
  <conditionalFormatting sqref="F95">
    <cfRule type="expression" dxfId="51" priority="52">
      <formula>AND($D$95&gt;8,$D$95&lt;19)</formula>
    </cfRule>
  </conditionalFormatting>
  <conditionalFormatting sqref="F97">
    <cfRule type="expression" dxfId="50" priority="51">
      <formula>AND($D$97&gt;8,$D$97&lt;19)</formula>
    </cfRule>
  </conditionalFormatting>
  <conditionalFormatting sqref="F98">
    <cfRule type="expression" dxfId="49" priority="50">
      <formula>AND($D$98&gt;8,$D$98&lt;19)</formula>
    </cfRule>
  </conditionalFormatting>
  <conditionalFormatting sqref="F99">
    <cfRule type="expression" dxfId="48" priority="49">
      <formula>AND($D$99&gt;8,$D$99&lt;19)</formula>
    </cfRule>
  </conditionalFormatting>
  <conditionalFormatting sqref="F101">
    <cfRule type="expression" dxfId="47" priority="48">
      <formula>AND($D$101&gt;8,$D$101&lt;19)</formula>
    </cfRule>
  </conditionalFormatting>
  <conditionalFormatting sqref="F103">
    <cfRule type="expression" dxfId="46" priority="47">
      <formula>AND($D$103&gt;8,$D$103&lt;19)</formula>
    </cfRule>
  </conditionalFormatting>
  <conditionalFormatting sqref="F106">
    <cfRule type="expression" dxfId="45" priority="46">
      <formula>AND($D$106&gt;8,$D$106&lt;19)</formula>
    </cfRule>
  </conditionalFormatting>
  <conditionalFormatting sqref="F91">
    <cfRule type="expression" dxfId="44" priority="45">
      <formula>AND($D$91&gt;12,$D$91&lt;26)</formula>
    </cfRule>
  </conditionalFormatting>
  <conditionalFormatting sqref="F92">
    <cfRule type="expression" dxfId="43" priority="44">
      <formula>AND($D$92&gt;12,$D$92&lt;26)</formula>
    </cfRule>
  </conditionalFormatting>
  <conditionalFormatting sqref="F94">
    <cfRule type="expression" dxfId="42" priority="43">
      <formula>AND($D$94&gt;12,$D$94&lt;26)</formula>
    </cfRule>
  </conditionalFormatting>
  <conditionalFormatting sqref="F96">
    <cfRule type="expression" dxfId="41" priority="42">
      <formula>AND($D$96&gt;12,$D$96&lt;26)</formula>
    </cfRule>
  </conditionalFormatting>
  <conditionalFormatting sqref="F100">
    <cfRule type="expression" dxfId="40" priority="41">
      <formula>AND($D$100&gt;12,$D$100&lt;26)</formula>
    </cfRule>
  </conditionalFormatting>
  <conditionalFormatting sqref="F102">
    <cfRule type="expression" dxfId="39" priority="40">
      <formula>AND($D$102&gt;12,$D$102&lt;26)</formula>
    </cfRule>
  </conditionalFormatting>
  <conditionalFormatting sqref="F104">
    <cfRule type="expression" dxfId="38" priority="39">
      <formula>AND($D$104&gt;12,$D$104&lt;26)</formula>
    </cfRule>
  </conditionalFormatting>
  <conditionalFormatting sqref="F105">
    <cfRule type="expression" dxfId="37" priority="38">
      <formula>AND($D$105&gt;12,$D$105&lt;26)</formula>
    </cfRule>
  </conditionalFormatting>
  <conditionalFormatting sqref="F107">
    <cfRule type="expression" dxfId="36" priority="37">
      <formula>AND($D$107&gt;12,$D$107&lt;26)</formula>
    </cfRule>
  </conditionalFormatting>
  <conditionalFormatting sqref="G90">
    <cfRule type="expression" dxfId="35" priority="36">
      <formula>AND($D$90&gt;18,$D$90&lt;31)</formula>
    </cfRule>
  </conditionalFormatting>
  <conditionalFormatting sqref="G93">
    <cfRule type="expression" dxfId="34" priority="35">
      <formula>AND($D$93&gt;18,$D$93&lt;31)</formula>
    </cfRule>
  </conditionalFormatting>
  <conditionalFormatting sqref="G95">
    <cfRule type="expression" dxfId="33" priority="34">
      <formula>AND($D$95&gt;18,$D$95&lt;31)</formula>
    </cfRule>
  </conditionalFormatting>
  <conditionalFormatting sqref="G97">
    <cfRule type="expression" dxfId="32" priority="33">
      <formula>AND($D$97&gt;18,$D$97&lt;31)</formula>
    </cfRule>
  </conditionalFormatting>
  <conditionalFormatting sqref="G98">
    <cfRule type="expression" dxfId="31" priority="32">
      <formula>AND($D$98&gt;18,$D$98&lt;31)</formula>
    </cfRule>
  </conditionalFormatting>
  <conditionalFormatting sqref="G99">
    <cfRule type="expression" dxfId="30" priority="31">
      <formula>AND($D$99&gt;18,$D$99&lt;31)</formula>
    </cfRule>
  </conditionalFormatting>
  <conditionalFormatting sqref="G101">
    <cfRule type="expression" dxfId="29" priority="30">
      <formula>AND($D$101&gt;18,$D$101&lt;31)</formula>
    </cfRule>
  </conditionalFormatting>
  <conditionalFormatting sqref="G103">
    <cfRule type="expression" dxfId="28" priority="29">
      <formula>AND($D$103&gt;18,$D$103&lt;31)</formula>
    </cfRule>
  </conditionalFormatting>
  <conditionalFormatting sqref="G106">
    <cfRule type="expression" dxfId="27" priority="28">
      <formula>AND($D$106&gt;18,$D$106&lt;31)</formula>
    </cfRule>
  </conditionalFormatting>
  <conditionalFormatting sqref="G91">
    <cfRule type="expression" dxfId="26" priority="27">
      <formula>AND($D$91&gt;25,$D$91&lt;40)</formula>
    </cfRule>
  </conditionalFormatting>
  <conditionalFormatting sqref="G92">
    <cfRule type="expression" dxfId="25" priority="26">
      <formula>AND($D$92&gt;25,$D$92&lt;40)</formula>
    </cfRule>
  </conditionalFormatting>
  <conditionalFormatting sqref="G94">
    <cfRule type="expression" dxfId="24" priority="25">
      <formula>AND($D$94&gt;25,$D$94&lt;40)</formula>
    </cfRule>
  </conditionalFormatting>
  <conditionalFormatting sqref="G96">
    <cfRule type="expression" dxfId="23" priority="24">
      <formula>AND($D$96&gt;25,$D$96&lt;40)</formula>
    </cfRule>
  </conditionalFormatting>
  <conditionalFormatting sqref="G100">
    <cfRule type="expression" dxfId="22" priority="23">
      <formula>AND($D$100&gt;25,$D$100&lt;40)</formula>
    </cfRule>
  </conditionalFormatting>
  <conditionalFormatting sqref="G102">
    <cfRule type="expression" dxfId="21" priority="22">
      <formula>AND($D$102&gt;25,$D$102&lt;40)</formula>
    </cfRule>
  </conditionalFormatting>
  <conditionalFormatting sqref="G104">
    <cfRule type="expression" dxfId="20" priority="21">
      <formula>AND($D$104&gt;25,$D$104&lt;40)</formula>
    </cfRule>
  </conditionalFormatting>
  <conditionalFormatting sqref="G105">
    <cfRule type="expression" dxfId="19" priority="20">
      <formula>AND($D$105&gt;25,$D$105&lt;40)</formula>
    </cfRule>
  </conditionalFormatting>
  <conditionalFormatting sqref="G107">
    <cfRule type="expression" dxfId="18" priority="19">
      <formula>AND($D$107&gt;25,$D$107&lt;40)</formula>
    </cfRule>
  </conditionalFormatting>
  <conditionalFormatting sqref="H90">
    <cfRule type="expression" dxfId="17" priority="18">
      <formula>$D$90&gt;30</formula>
    </cfRule>
  </conditionalFormatting>
  <conditionalFormatting sqref="H91">
    <cfRule type="expression" dxfId="16" priority="17">
      <formula>$D$91&gt;39</formula>
    </cfRule>
  </conditionalFormatting>
  <conditionalFormatting sqref="H92">
    <cfRule type="expression" dxfId="15" priority="16">
      <formula>$D$92&gt;39</formula>
    </cfRule>
  </conditionalFormatting>
  <conditionalFormatting sqref="H93">
    <cfRule type="expression" dxfId="14" priority="15">
      <formula>$D$93&gt;30</formula>
    </cfRule>
  </conditionalFormatting>
  <conditionalFormatting sqref="H94">
    <cfRule type="expression" dxfId="13" priority="14">
      <formula>$D$94&gt;39</formula>
    </cfRule>
  </conditionalFormatting>
  <conditionalFormatting sqref="H95">
    <cfRule type="expression" dxfId="12" priority="13">
      <formula>$D$95&gt;30</formula>
    </cfRule>
  </conditionalFormatting>
  <conditionalFormatting sqref="H96">
    <cfRule type="expression" dxfId="11" priority="12">
      <formula>$D$96&gt;30</formula>
    </cfRule>
  </conditionalFormatting>
  <conditionalFormatting sqref="H97">
    <cfRule type="expression" dxfId="10" priority="11">
      <formula>$D$97&gt;30</formula>
    </cfRule>
  </conditionalFormatting>
  <conditionalFormatting sqref="H98">
    <cfRule type="expression" dxfId="9" priority="10">
      <formula>$D$98&gt;39</formula>
    </cfRule>
  </conditionalFormatting>
  <conditionalFormatting sqref="H99">
    <cfRule type="expression" dxfId="8" priority="9">
      <formula>$D$99&gt;30</formula>
    </cfRule>
  </conditionalFormatting>
  <conditionalFormatting sqref="H100">
    <cfRule type="expression" dxfId="7" priority="8">
      <formula>$D$100&gt;39</formula>
    </cfRule>
  </conditionalFormatting>
  <conditionalFormatting sqref="H101">
    <cfRule type="expression" dxfId="6" priority="7">
      <formula>$D$101&gt;30</formula>
    </cfRule>
  </conditionalFormatting>
  <conditionalFormatting sqref="H102">
    <cfRule type="expression" dxfId="5" priority="6">
      <formula>$D$102&gt;39</formula>
    </cfRule>
  </conditionalFormatting>
  <conditionalFormatting sqref="H103">
    <cfRule type="expression" dxfId="4" priority="5">
      <formula>$D$103&gt;30</formula>
    </cfRule>
  </conditionalFormatting>
  <conditionalFormatting sqref="H104">
    <cfRule type="expression" dxfId="3" priority="4">
      <formula>$D$104&gt;39</formula>
    </cfRule>
  </conditionalFormatting>
  <conditionalFormatting sqref="H105">
    <cfRule type="expression" dxfId="2" priority="3">
      <formula>$D$105&gt;39</formula>
    </cfRule>
  </conditionalFormatting>
  <conditionalFormatting sqref="H106">
    <cfRule type="expression" dxfId="1" priority="2">
      <formula>$D$106&gt;30</formula>
    </cfRule>
  </conditionalFormatting>
  <conditionalFormatting sqref="H107">
    <cfRule type="expression" dxfId="0" priority="1">
      <formula>$D$107&gt;39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Questionnaire</vt:lpstr>
      <vt:lpstr>Scoring</vt:lpstr>
      <vt:lpstr>Graphing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Arancini</dc:creator>
  <cp:lastModifiedBy>Tena</cp:lastModifiedBy>
  <cp:lastPrinted>2019-02-21T07:34:31Z</cp:lastPrinted>
  <dcterms:created xsi:type="dcterms:W3CDTF">2008-05-09T07:52:33Z</dcterms:created>
  <dcterms:modified xsi:type="dcterms:W3CDTF">2021-06-10T03:34:25Z</dcterms:modified>
</cp:coreProperties>
</file>